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-460" windowWidth="38400" windowHeight="2160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3" l="1"/>
  <c r="T13" i="3"/>
  <c r="AB13" i="3"/>
  <c r="Y16" i="3"/>
  <c r="Z16" i="3"/>
  <c r="A16" i="3"/>
  <c r="B16" i="3"/>
  <c r="C13" i="3"/>
  <c r="C16" i="3"/>
  <c r="K16" i="3"/>
  <c r="S16" i="3"/>
  <c r="AA16" i="3"/>
  <c r="AB16" i="3"/>
  <c r="AC16" i="3"/>
  <c r="K13" i="3"/>
  <c r="S13" i="3"/>
  <c r="AA13" i="3"/>
  <c r="AD16" i="3"/>
  <c r="Y17" i="3"/>
  <c r="Z17" i="3"/>
  <c r="D16" i="3"/>
  <c r="E16" i="3"/>
  <c r="F16" i="3"/>
  <c r="A17" i="3"/>
  <c r="B17" i="3"/>
  <c r="C17" i="3"/>
  <c r="K17" i="3"/>
  <c r="S17" i="3"/>
  <c r="AA17" i="3"/>
  <c r="AB17" i="3"/>
  <c r="AC17" i="3"/>
  <c r="AD17" i="3"/>
  <c r="Y18" i="3"/>
  <c r="Z18" i="3"/>
  <c r="D17" i="3"/>
  <c r="E17" i="3"/>
  <c r="F17" i="3"/>
  <c r="A18" i="3"/>
  <c r="B18" i="3"/>
  <c r="C18" i="3"/>
  <c r="K18" i="3"/>
  <c r="S18" i="3"/>
  <c r="AA18" i="3"/>
  <c r="AB18" i="3"/>
  <c r="AC18" i="3"/>
  <c r="AD18" i="3"/>
  <c r="Y19" i="3"/>
  <c r="Z19" i="3"/>
  <c r="D18" i="3"/>
  <c r="E18" i="3"/>
  <c r="F18" i="3"/>
  <c r="A19" i="3"/>
  <c r="B19" i="3"/>
  <c r="C19" i="3"/>
  <c r="K19" i="3"/>
  <c r="S19" i="3"/>
  <c r="AA19" i="3"/>
  <c r="AB19" i="3"/>
  <c r="AC19" i="3"/>
  <c r="AD19" i="3"/>
  <c r="Y20" i="3"/>
  <c r="Z20" i="3"/>
  <c r="D19" i="3"/>
  <c r="E19" i="3"/>
  <c r="F19" i="3"/>
  <c r="A20" i="3"/>
  <c r="B20" i="3"/>
  <c r="C20" i="3"/>
  <c r="K20" i="3"/>
  <c r="S20" i="3"/>
  <c r="AA20" i="3"/>
  <c r="AB20" i="3"/>
  <c r="AC20" i="3"/>
  <c r="AD20" i="3"/>
  <c r="Y21" i="3"/>
  <c r="Z21" i="3"/>
  <c r="D20" i="3"/>
  <c r="E20" i="3"/>
  <c r="F20" i="3"/>
  <c r="A21" i="3"/>
  <c r="B21" i="3"/>
  <c r="C21" i="3"/>
  <c r="K21" i="3"/>
  <c r="S21" i="3"/>
  <c r="AA21" i="3"/>
  <c r="AB21" i="3"/>
  <c r="AC21" i="3"/>
  <c r="AD21" i="3"/>
  <c r="Y22" i="3"/>
  <c r="Z22" i="3"/>
  <c r="D21" i="3"/>
  <c r="E21" i="3"/>
  <c r="F21" i="3"/>
  <c r="A22" i="3"/>
  <c r="B22" i="3"/>
  <c r="C22" i="3"/>
  <c r="K22" i="3"/>
  <c r="S22" i="3"/>
  <c r="AA22" i="3"/>
  <c r="AB22" i="3"/>
  <c r="AC22" i="3"/>
  <c r="AD22" i="3"/>
  <c r="Y23" i="3"/>
  <c r="Z23" i="3"/>
  <c r="D22" i="3"/>
  <c r="E22" i="3"/>
  <c r="F22" i="3"/>
  <c r="A23" i="3"/>
  <c r="B23" i="3"/>
  <c r="C23" i="3"/>
  <c r="K23" i="3"/>
  <c r="S23" i="3"/>
  <c r="AA23" i="3"/>
  <c r="AB23" i="3"/>
  <c r="AC23" i="3"/>
  <c r="AD23" i="3"/>
  <c r="Y24" i="3"/>
  <c r="Z24" i="3"/>
  <c r="D23" i="3"/>
  <c r="E23" i="3"/>
  <c r="F23" i="3"/>
  <c r="A24" i="3"/>
  <c r="B24" i="3"/>
  <c r="C24" i="3"/>
  <c r="K24" i="3"/>
  <c r="S24" i="3"/>
  <c r="AA24" i="3"/>
  <c r="AB24" i="3"/>
  <c r="AC24" i="3"/>
  <c r="AD24" i="3"/>
  <c r="Y25" i="3"/>
  <c r="Z25" i="3"/>
  <c r="D24" i="3"/>
  <c r="E24" i="3"/>
  <c r="F24" i="3"/>
  <c r="A25" i="3"/>
  <c r="B25" i="3"/>
  <c r="C25" i="3"/>
  <c r="K25" i="3"/>
  <c r="S25" i="3"/>
  <c r="AA25" i="3"/>
  <c r="AB25" i="3"/>
  <c r="AC25" i="3"/>
  <c r="AD25" i="3"/>
  <c r="Y26" i="3"/>
  <c r="Z26" i="3"/>
  <c r="D25" i="3"/>
  <c r="E25" i="3"/>
  <c r="F25" i="3"/>
  <c r="A26" i="3"/>
  <c r="B26" i="3"/>
  <c r="C26" i="3"/>
  <c r="K26" i="3"/>
  <c r="S26" i="3"/>
  <c r="AA26" i="3"/>
  <c r="AB26" i="3"/>
  <c r="AC26" i="3"/>
  <c r="AD26" i="3"/>
  <c r="Y27" i="3"/>
  <c r="Z27" i="3"/>
  <c r="D26" i="3"/>
  <c r="E26" i="3"/>
  <c r="F26" i="3"/>
  <c r="A27" i="3"/>
  <c r="B27" i="3"/>
  <c r="C27" i="3"/>
  <c r="K27" i="3"/>
  <c r="S27" i="3"/>
  <c r="AA27" i="3"/>
  <c r="AB27" i="3"/>
  <c r="AC27" i="3"/>
  <c r="AD27" i="3"/>
  <c r="Y28" i="3"/>
  <c r="Z28" i="3"/>
  <c r="D27" i="3"/>
  <c r="E27" i="3"/>
  <c r="F27" i="3"/>
  <c r="A28" i="3"/>
  <c r="B28" i="3"/>
  <c r="C28" i="3"/>
  <c r="K28" i="3"/>
  <c r="S28" i="3"/>
  <c r="AA28" i="3"/>
  <c r="AB28" i="3"/>
  <c r="AC28" i="3"/>
  <c r="AD28" i="3"/>
  <c r="Y29" i="3"/>
  <c r="Z29" i="3"/>
  <c r="D28" i="3"/>
  <c r="E28" i="3"/>
  <c r="F28" i="3"/>
  <c r="A29" i="3"/>
  <c r="B29" i="3"/>
  <c r="C29" i="3"/>
  <c r="K29" i="3"/>
  <c r="S29" i="3"/>
  <c r="AA29" i="3"/>
  <c r="AB29" i="3"/>
  <c r="AC29" i="3"/>
  <c r="AD29" i="3"/>
  <c r="Y30" i="3"/>
  <c r="Z30" i="3"/>
  <c r="D29" i="3"/>
  <c r="E29" i="3"/>
  <c r="F29" i="3"/>
  <c r="A30" i="3"/>
  <c r="B30" i="3"/>
  <c r="C30" i="3"/>
  <c r="K30" i="3"/>
  <c r="S30" i="3"/>
  <c r="AA30" i="3"/>
  <c r="AB30" i="3"/>
  <c r="AC30" i="3"/>
  <c r="AD30" i="3"/>
  <c r="Y31" i="3"/>
  <c r="Z31" i="3"/>
  <c r="D30" i="3"/>
  <c r="E30" i="3"/>
  <c r="F30" i="3"/>
  <c r="A31" i="3"/>
  <c r="B31" i="3"/>
  <c r="C31" i="3"/>
  <c r="K31" i="3"/>
  <c r="S31" i="3"/>
  <c r="AA31" i="3"/>
  <c r="AB31" i="3"/>
  <c r="AC31" i="3"/>
  <c r="AD31" i="3"/>
  <c r="Y32" i="3"/>
  <c r="Z32" i="3"/>
  <c r="D31" i="3"/>
  <c r="E31" i="3"/>
  <c r="F31" i="3"/>
  <c r="A32" i="3"/>
  <c r="B32" i="3"/>
  <c r="C32" i="3"/>
  <c r="K32" i="3"/>
  <c r="S32" i="3"/>
  <c r="AA32" i="3"/>
  <c r="AB32" i="3"/>
  <c r="AC32" i="3"/>
  <c r="AD32" i="3"/>
  <c r="Y33" i="3"/>
  <c r="Z33" i="3"/>
  <c r="D32" i="3"/>
  <c r="E32" i="3"/>
  <c r="F32" i="3"/>
  <c r="A33" i="3"/>
  <c r="B33" i="3"/>
  <c r="C33" i="3"/>
  <c r="K33" i="3"/>
  <c r="S33" i="3"/>
  <c r="AA33" i="3"/>
  <c r="AB33" i="3"/>
  <c r="AC33" i="3"/>
  <c r="AD33" i="3"/>
  <c r="Y34" i="3"/>
  <c r="Z34" i="3"/>
  <c r="D33" i="3"/>
  <c r="E33" i="3"/>
  <c r="F33" i="3"/>
  <c r="A34" i="3"/>
  <c r="B34" i="3"/>
  <c r="C34" i="3"/>
  <c r="K34" i="3"/>
  <c r="S34" i="3"/>
  <c r="AA34" i="3"/>
  <c r="AB34" i="3"/>
  <c r="AC34" i="3"/>
  <c r="AD34" i="3"/>
  <c r="Y35" i="3"/>
  <c r="Z35" i="3"/>
  <c r="D34" i="3"/>
  <c r="E34" i="3"/>
  <c r="F34" i="3"/>
  <c r="A35" i="3"/>
  <c r="B35" i="3"/>
  <c r="C35" i="3"/>
  <c r="K35" i="3"/>
  <c r="S35" i="3"/>
  <c r="AA35" i="3"/>
  <c r="AB35" i="3"/>
  <c r="AC35" i="3"/>
  <c r="AD35" i="3"/>
  <c r="Y36" i="3"/>
  <c r="Z36" i="3"/>
  <c r="D35" i="3"/>
  <c r="E35" i="3"/>
  <c r="F35" i="3"/>
  <c r="A36" i="3"/>
  <c r="B36" i="3"/>
  <c r="C36" i="3"/>
  <c r="K36" i="3"/>
  <c r="S36" i="3"/>
  <c r="AA36" i="3"/>
  <c r="AB36" i="3"/>
  <c r="AC36" i="3"/>
  <c r="AD36" i="3"/>
  <c r="Y37" i="3"/>
  <c r="Z37" i="3"/>
  <c r="D36" i="3"/>
  <c r="E36" i="3"/>
  <c r="F36" i="3"/>
  <c r="A37" i="3"/>
  <c r="B37" i="3"/>
  <c r="C37" i="3"/>
  <c r="K37" i="3"/>
  <c r="S37" i="3"/>
  <c r="AA37" i="3"/>
  <c r="AB37" i="3"/>
  <c r="AC37" i="3"/>
  <c r="AD37" i="3"/>
  <c r="Y38" i="3"/>
  <c r="Z38" i="3"/>
  <c r="D37" i="3"/>
  <c r="E37" i="3"/>
  <c r="F37" i="3"/>
  <c r="A38" i="3"/>
  <c r="B38" i="3"/>
  <c r="C38" i="3"/>
  <c r="K38" i="3"/>
  <c r="S38" i="3"/>
  <c r="AA38" i="3"/>
  <c r="AB38" i="3"/>
  <c r="AC38" i="3"/>
  <c r="AD38" i="3"/>
  <c r="Y39" i="3"/>
  <c r="Z39" i="3"/>
  <c r="D38" i="3"/>
  <c r="E38" i="3"/>
  <c r="F38" i="3"/>
  <c r="A39" i="3"/>
  <c r="B39" i="3"/>
  <c r="C39" i="3"/>
  <c r="K39" i="3"/>
  <c r="S39" i="3"/>
  <c r="AA39" i="3"/>
  <c r="AB39" i="3"/>
  <c r="AC39" i="3"/>
  <c r="AD39" i="3"/>
  <c r="Y40" i="3"/>
  <c r="Z40" i="3"/>
  <c r="D39" i="3"/>
  <c r="E39" i="3"/>
  <c r="F39" i="3"/>
  <c r="A40" i="3"/>
  <c r="B40" i="3"/>
  <c r="C40" i="3"/>
  <c r="K40" i="3"/>
  <c r="S40" i="3"/>
  <c r="AA40" i="3"/>
  <c r="AB40" i="3"/>
  <c r="AC40" i="3"/>
  <c r="AD40" i="3"/>
  <c r="Y41" i="3"/>
  <c r="Z41" i="3"/>
  <c r="D40" i="3"/>
  <c r="E40" i="3"/>
  <c r="F40" i="3"/>
  <c r="A41" i="3"/>
  <c r="B41" i="3"/>
  <c r="C41" i="3"/>
  <c r="K41" i="3"/>
  <c r="S41" i="3"/>
  <c r="AA41" i="3"/>
  <c r="AB41" i="3"/>
  <c r="AC41" i="3"/>
  <c r="AD41" i="3"/>
  <c r="Y42" i="3"/>
  <c r="Z42" i="3"/>
  <c r="D41" i="3"/>
  <c r="E41" i="3"/>
  <c r="F41" i="3"/>
  <c r="A42" i="3"/>
  <c r="B42" i="3"/>
  <c r="C42" i="3"/>
  <c r="K42" i="3"/>
  <c r="S42" i="3"/>
  <c r="AA42" i="3"/>
  <c r="AB42" i="3"/>
  <c r="AC42" i="3"/>
  <c r="AD42" i="3"/>
  <c r="Y43" i="3"/>
  <c r="Z43" i="3"/>
  <c r="D42" i="3"/>
  <c r="E42" i="3"/>
  <c r="F42" i="3"/>
  <c r="A43" i="3"/>
  <c r="B43" i="3"/>
  <c r="C43" i="3"/>
  <c r="K43" i="3"/>
  <c r="S43" i="3"/>
  <c r="AA43" i="3"/>
  <c r="AB43" i="3"/>
  <c r="AC43" i="3"/>
  <c r="AD43" i="3"/>
  <c r="Y44" i="3"/>
  <c r="Z44" i="3"/>
  <c r="D43" i="3"/>
  <c r="E43" i="3"/>
  <c r="F43" i="3"/>
  <c r="A44" i="3"/>
  <c r="B44" i="3"/>
  <c r="C44" i="3"/>
  <c r="K44" i="3"/>
  <c r="S44" i="3"/>
  <c r="AA44" i="3"/>
  <c r="AB44" i="3"/>
  <c r="AC44" i="3"/>
  <c r="AD44" i="3"/>
  <c r="Y45" i="3"/>
  <c r="Z45" i="3"/>
  <c r="D44" i="3"/>
  <c r="E44" i="3"/>
  <c r="F44" i="3"/>
  <c r="A45" i="3"/>
  <c r="B45" i="3"/>
  <c r="C45" i="3"/>
  <c r="K45" i="3"/>
  <c r="S45" i="3"/>
  <c r="AA45" i="3"/>
  <c r="AB45" i="3"/>
  <c r="AC45" i="3"/>
  <c r="AD45" i="3"/>
  <c r="Y46" i="3"/>
  <c r="Z46" i="3"/>
  <c r="D45" i="3"/>
  <c r="E45" i="3"/>
  <c r="F45" i="3"/>
  <c r="A46" i="3"/>
  <c r="B46" i="3"/>
  <c r="C46" i="3"/>
  <c r="K46" i="3"/>
  <c r="S46" i="3"/>
  <c r="AA46" i="3"/>
  <c r="AB46" i="3"/>
  <c r="AC46" i="3"/>
  <c r="AD46" i="3"/>
  <c r="Y47" i="3"/>
  <c r="Z47" i="3"/>
  <c r="D46" i="3"/>
  <c r="E46" i="3"/>
  <c r="F46" i="3"/>
  <c r="A47" i="3"/>
  <c r="B47" i="3"/>
  <c r="C47" i="3"/>
  <c r="K47" i="3"/>
  <c r="S47" i="3"/>
  <c r="AA47" i="3"/>
  <c r="AB47" i="3"/>
  <c r="AC47" i="3"/>
  <c r="AD47" i="3"/>
  <c r="Y48" i="3"/>
  <c r="Z48" i="3"/>
  <c r="D47" i="3"/>
  <c r="E47" i="3"/>
  <c r="F47" i="3"/>
  <c r="A48" i="3"/>
  <c r="B48" i="3"/>
  <c r="C48" i="3"/>
  <c r="K48" i="3"/>
  <c r="S48" i="3"/>
  <c r="AA48" i="3"/>
  <c r="AB48" i="3"/>
  <c r="AC48" i="3"/>
  <c r="AD48" i="3"/>
  <c r="Y49" i="3"/>
  <c r="Z49" i="3"/>
  <c r="D48" i="3"/>
  <c r="E48" i="3"/>
  <c r="F48" i="3"/>
  <c r="A49" i="3"/>
  <c r="B49" i="3"/>
  <c r="C49" i="3"/>
  <c r="K49" i="3"/>
  <c r="S49" i="3"/>
  <c r="AA49" i="3"/>
  <c r="AB49" i="3"/>
  <c r="AC49" i="3"/>
  <c r="AD49" i="3"/>
  <c r="Y50" i="3"/>
  <c r="Z50" i="3"/>
  <c r="D49" i="3"/>
  <c r="E49" i="3"/>
  <c r="F49" i="3"/>
  <c r="A50" i="3"/>
  <c r="B50" i="3"/>
  <c r="C50" i="3"/>
  <c r="K50" i="3"/>
  <c r="S50" i="3"/>
  <c r="AA50" i="3"/>
  <c r="AB50" i="3"/>
  <c r="AC50" i="3"/>
  <c r="AD50" i="3"/>
  <c r="Y51" i="3"/>
  <c r="Z51" i="3"/>
  <c r="D50" i="3"/>
  <c r="E50" i="3"/>
  <c r="F50" i="3"/>
  <c r="A51" i="3"/>
  <c r="B51" i="3"/>
  <c r="C51" i="3"/>
  <c r="K51" i="3"/>
  <c r="S51" i="3"/>
  <c r="AA51" i="3"/>
  <c r="AB51" i="3"/>
  <c r="AC51" i="3"/>
  <c r="AD51" i="3"/>
  <c r="Y52" i="3"/>
  <c r="Z52" i="3"/>
  <c r="D51" i="3"/>
  <c r="E51" i="3"/>
  <c r="F51" i="3"/>
  <c r="A52" i="3"/>
  <c r="B52" i="3"/>
  <c r="C52" i="3"/>
  <c r="K52" i="3"/>
  <c r="S52" i="3"/>
  <c r="AA52" i="3"/>
  <c r="AB52" i="3"/>
  <c r="AC52" i="3"/>
  <c r="AD52" i="3"/>
  <c r="Y53" i="3"/>
  <c r="Z53" i="3"/>
  <c r="D52" i="3"/>
  <c r="E52" i="3"/>
  <c r="F52" i="3"/>
  <c r="A53" i="3"/>
  <c r="B53" i="3"/>
  <c r="C53" i="3"/>
  <c r="K53" i="3"/>
  <c r="S53" i="3"/>
  <c r="AA53" i="3"/>
  <c r="AB53" i="3"/>
  <c r="AC53" i="3"/>
  <c r="AD53" i="3"/>
  <c r="Y54" i="3"/>
  <c r="Z54" i="3"/>
  <c r="D53" i="3"/>
  <c r="E53" i="3"/>
  <c r="F53" i="3"/>
  <c r="A54" i="3"/>
  <c r="B54" i="3"/>
  <c r="C54" i="3"/>
  <c r="K54" i="3"/>
  <c r="S54" i="3"/>
  <c r="AA54" i="3"/>
  <c r="AB54" i="3"/>
  <c r="AC54" i="3"/>
  <c r="AD54" i="3"/>
  <c r="Y55" i="3"/>
  <c r="Z55" i="3"/>
  <c r="D54" i="3"/>
  <c r="E54" i="3"/>
  <c r="F54" i="3"/>
  <c r="A55" i="3"/>
  <c r="B55" i="3"/>
  <c r="C55" i="3"/>
  <c r="K55" i="3"/>
  <c r="S55" i="3"/>
  <c r="AA55" i="3"/>
  <c r="AB55" i="3"/>
  <c r="AC55" i="3"/>
  <c r="AD55" i="3"/>
  <c r="Y56" i="3"/>
  <c r="Z56" i="3"/>
  <c r="D55" i="3"/>
  <c r="E55" i="3"/>
  <c r="F55" i="3"/>
  <c r="A56" i="3"/>
  <c r="B56" i="3"/>
  <c r="C56" i="3"/>
  <c r="K56" i="3"/>
  <c r="S56" i="3"/>
  <c r="AA56" i="3"/>
  <c r="AB56" i="3"/>
  <c r="AC56" i="3"/>
  <c r="AD56" i="3"/>
  <c r="Y57" i="3"/>
  <c r="Z57" i="3"/>
  <c r="D56" i="3"/>
  <c r="E56" i="3"/>
  <c r="F56" i="3"/>
  <c r="A57" i="3"/>
  <c r="B57" i="3"/>
  <c r="C57" i="3"/>
  <c r="K57" i="3"/>
  <c r="S57" i="3"/>
  <c r="AA57" i="3"/>
  <c r="AB57" i="3"/>
  <c r="AC57" i="3"/>
  <c r="AD57" i="3"/>
  <c r="Y58" i="3"/>
  <c r="Z58" i="3"/>
  <c r="D57" i="3"/>
  <c r="E57" i="3"/>
  <c r="F57" i="3"/>
  <c r="A58" i="3"/>
  <c r="B58" i="3"/>
  <c r="C58" i="3"/>
  <c r="K58" i="3"/>
  <c r="S58" i="3"/>
  <c r="AA58" i="3"/>
  <c r="AB58" i="3"/>
  <c r="AC58" i="3"/>
  <c r="AD58" i="3"/>
  <c r="Y59" i="3"/>
  <c r="Z59" i="3"/>
  <c r="D58" i="3"/>
  <c r="E58" i="3"/>
  <c r="F58" i="3"/>
  <c r="A59" i="3"/>
  <c r="B59" i="3"/>
  <c r="C59" i="3"/>
  <c r="K59" i="3"/>
  <c r="S59" i="3"/>
  <c r="AA59" i="3"/>
  <c r="AB59" i="3"/>
  <c r="AC59" i="3"/>
  <c r="AD59" i="3"/>
  <c r="Y60" i="3"/>
  <c r="Z60" i="3"/>
  <c r="D59" i="3"/>
  <c r="E59" i="3"/>
  <c r="F59" i="3"/>
  <c r="A60" i="3"/>
  <c r="B60" i="3"/>
  <c r="C60" i="3"/>
  <c r="K60" i="3"/>
  <c r="S60" i="3"/>
  <c r="AA60" i="3"/>
  <c r="AB60" i="3"/>
  <c r="AC60" i="3"/>
  <c r="AD60" i="3"/>
  <c r="Y61" i="3"/>
  <c r="Z61" i="3"/>
  <c r="D60" i="3"/>
  <c r="E60" i="3"/>
  <c r="F60" i="3"/>
  <c r="A61" i="3"/>
  <c r="B61" i="3"/>
  <c r="C61" i="3"/>
  <c r="K61" i="3"/>
  <c r="S61" i="3"/>
  <c r="AA61" i="3"/>
  <c r="AB61" i="3"/>
  <c r="AC61" i="3"/>
  <c r="AD61" i="3"/>
  <c r="Y62" i="3"/>
  <c r="Z62" i="3"/>
  <c r="D61" i="3"/>
  <c r="E61" i="3"/>
  <c r="F61" i="3"/>
  <c r="A62" i="3"/>
  <c r="B62" i="3"/>
  <c r="C62" i="3"/>
  <c r="K62" i="3"/>
  <c r="S62" i="3"/>
  <c r="AA62" i="3"/>
  <c r="AB62" i="3"/>
  <c r="AC62" i="3"/>
  <c r="AD62" i="3"/>
  <c r="Y63" i="3"/>
  <c r="Z63" i="3"/>
  <c r="D62" i="3"/>
  <c r="E62" i="3"/>
  <c r="F62" i="3"/>
  <c r="A63" i="3"/>
  <c r="B63" i="3"/>
  <c r="C63" i="3"/>
  <c r="K63" i="3"/>
  <c r="S63" i="3"/>
  <c r="AA63" i="3"/>
  <c r="AB63" i="3"/>
  <c r="AC63" i="3"/>
  <c r="AD63" i="3"/>
  <c r="Y64" i="3"/>
  <c r="Z64" i="3"/>
  <c r="D63" i="3"/>
  <c r="E63" i="3"/>
  <c r="F63" i="3"/>
  <c r="A64" i="3"/>
  <c r="B64" i="3"/>
  <c r="C64" i="3"/>
  <c r="K64" i="3"/>
  <c r="S64" i="3"/>
  <c r="AA64" i="3"/>
  <c r="AB64" i="3"/>
  <c r="AC64" i="3"/>
  <c r="AD64" i="3"/>
  <c r="Y65" i="3"/>
  <c r="Z65" i="3"/>
  <c r="D64" i="3"/>
  <c r="E64" i="3"/>
  <c r="F64" i="3"/>
  <c r="A65" i="3"/>
  <c r="B65" i="3"/>
  <c r="C65" i="3"/>
  <c r="K65" i="3"/>
  <c r="S65" i="3"/>
  <c r="AA65" i="3"/>
  <c r="AB65" i="3"/>
  <c r="AC65" i="3"/>
  <c r="AD65" i="3"/>
  <c r="Y66" i="3"/>
  <c r="Z66" i="3"/>
  <c r="D65" i="3"/>
  <c r="E65" i="3"/>
  <c r="F65" i="3"/>
  <c r="A66" i="3"/>
  <c r="B66" i="3"/>
  <c r="C66" i="3"/>
  <c r="K66" i="3"/>
  <c r="S66" i="3"/>
  <c r="AA66" i="3"/>
  <c r="AB66" i="3"/>
  <c r="AC66" i="3"/>
  <c r="AD66" i="3"/>
  <c r="Y67" i="3"/>
  <c r="Z67" i="3"/>
  <c r="D66" i="3"/>
  <c r="E66" i="3"/>
  <c r="F66" i="3"/>
  <c r="A67" i="3"/>
  <c r="B67" i="3"/>
  <c r="C67" i="3"/>
  <c r="K67" i="3"/>
  <c r="S67" i="3"/>
  <c r="AA67" i="3"/>
  <c r="AB67" i="3"/>
  <c r="AC67" i="3"/>
  <c r="AD67" i="3"/>
  <c r="Y68" i="3"/>
  <c r="Z68" i="3"/>
  <c r="D67" i="3"/>
  <c r="E67" i="3"/>
  <c r="F67" i="3"/>
  <c r="A68" i="3"/>
  <c r="B68" i="3"/>
  <c r="C68" i="3"/>
  <c r="K68" i="3"/>
  <c r="S68" i="3"/>
  <c r="AA68" i="3"/>
  <c r="AB68" i="3"/>
  <c r="AC68" i="3"/>
  <c r="AD68" i="3"/>
  <c r="Y69" i="3"/>
  <c r="Z69" i="3"/>
  <c r="D68" i="3"/>
  <c r="E68" i="3"/>
  <c r="F68" i="3"/>
  <c r="A69" i="3"/>
  <c r="B69" i="3"/>
  <c r="C69" i="3"/>
  <c r="K69" i="3"/>
  <c r="S69" i="3"/>
  <c r="AA69" i="3"/>
  <c r="AB69" i="3"/>
  <c r="AC69" i="3"/>
  <c r="AD69" i="3"/>
  <c r="Y70" i="3"/>
  <c r="Z70" i="3"/>
  <c r="D69" i="3"/>
  <c r="E69" i="3"/>
  <c r="F69" i="3"/>
  <c r="A70" i="3"/>
  <c r="B70" i="3"/>
  <c r="C70" i="3"/>
  <c r="K70" i="3"/>
  <c r="S70" i="3"/>
  <c r="AA70" i="3"/>
  <c r="AB70" i="3"/>
  <c r="AC70" i="3"/>
  <c r="AD70" i="3"/>
  <c r="Y71" i="3"/>
  <c r="Z71" i="3"/>
  <c r="D70" i="3"/>
  <c r="E70" i="3"/>
  <c r="F70" i="3"/>
  <c r="A71" i="3"/>
  <c r="B71" i="3"/>
  <c r="C71" i="3"/>
  <c r="K71" i="3"/>
  <c r="S71" i="3"/>
  <c r="AA71" i="3"/>
  <c r="AB71" i="3"/>
  <c r="AC71" i="3"/>
  <c r="AD71" i="3"/>
  <c r="Y72" i="3"/>
  <c r="Z72" i="3"/>
  <c r="D71" i="3"/>
  <c r="E71" i="3"/>
  <c r="F71" i="3"/>
  <c r="A72" i="3"/>
  <c r="B72" i="3"/>
  <c r="C72" i="3"/>
  <c r="K72" i="3"/>
  <c r="S72" i="3"/>
  <c r="AA72" i="3"/>
  <c r="AB72" i="3"/>
  <c r="AC72" i="3"/>
  <c r="AD72" i="3"/>
  <c r="Y73" i="3"/>
  <c r="Z73" i="3"/>
  <c r="D72" i="3"/>
  <c r="E72" i="3"/>
  <c r="F72" i="3"/>
  <c r="A73" i="3"/>
  <c r="B73" i="3"/>
  <c r="C73" i="3"/>
  <c r="K73" i="3"/>
  <c r="S73" i="3"/>
  <c r="AA73" i="3"/>
  <c r="AB73" i="3"/>
  <c r="AC73" i="3"/>
  <c r="AD73" i="3"/>
  <c r="Y74" i="3"/>
  <c r="Z74" i="3"/>
  <c r="D73" i="3"/>
  <c r="E73" i="3"/>
  <c r="F73" i="3"/>
  <c r="A74" i="3"/>
  <c r="B74" i="3"/>
  <c r="C74" i="3"/>
  <c r="K74" i="3"/>
  <c r="S74" i="3"/>
  <c r="AA74" i="3"/>
  <c r="AB74" i="3"/>
  <c r="AC74" i="3"/>
  <c r="AD74" i="3"/>
  <c r="Y75" i="3"/>
  <c r="Z75" i="3"/>
  <c r="D74" i="3"/>
  <c r="E74" i="3"/>
  <c r="F74" i="3"/>
  <c r="A75" i="3"/>
  <c r="B75" i="3"/>
  <c r="C75" i="3"/>
  <c r="K75" i="3"/>
  <c r="S75" i="3"/>
  <c r="AA75" i="3"/>
  <c r="AB75" i="3"/>
  <c r="AC75" i="3"/>
  <c r="AD75" i="3"/>
  <c r="Y76" i="3"/>
  <c r="Z76" i="3"/>
  <c r="D75" i="3"/>
  <c r="E75" i="3"/>
  <c r="F75" i="3"/>
  <c r="A76" i="3"/>
  <c r="B76" i="3"/>
  <c r="C76" i="3"/>
  <c r="K76" i="3"/>
  <c r="S76" i="3"/>
  <c r="AA76" i="3"/>
  <c r="AB76" i="3"/>
  <c r="AC76" i="3"/>
  <c r="AD76" i="3"/>
  <c r="Y77" i="3"/>
  <c r="Z77" i="3"/>
  <c r="D76" i="3"/>
  <c r="E76" i="3"/>
  <c r="F76" i="3"/>
  <c r="A77" i="3"/>
  <c r="B77" i="3"/>
  <c r="C77" i="3"/>
  <c r="K77" i="3"/>
  <c r="S77" i="3"/>
  <c r="AA77" i="3"/>
  <c r="AB77" i="3"/>
  <c r="AC77" i="3"/>
  <c r="AD77" i="3"/>
  <c r="Y78" i="3"/>
  <c r="Z78" i="3"/>
  <c r="D77" i="3"/>
  <c r="E77" i="3"/>
  <c r="F77" i="3"/>
  <c r="A78" i="3"/>
  <c r="B78" i="3"/>
  <c r="C78" i="3"/>
  <c r="K78" i="3"/>
  <c r="S78" i="3"/>
  <c r="AA78" i="3"/>
  <c r="AB78" i="3"/>
  <c r="AC78" i="3"/>
  <c r="AD78" i="3"/>
  <c r="Y79" i="3"/>
  <c r="Z79" i="3"/>
  <c r="D78" i="3"/>
  <c r="E78" i="3"/>
  <c r="F78" i="3"/>
  <c r="A79" i="3"/>
  <c r="B79" i="3"/>
  <c r="C79" i="3"/>
  <c r="K79" i="3"/>
  <c r="S79" i="3"/>
  <c r="AA79" i="3"/>
  <c r="AB79" i="3"/>
  <c r="AC79" i="3"/>
  <c r="AD79" i="3"/>
  <c r="Y80" i="3"/>
  <c r="Z80" i="3"/>
  <c r="D79" i="3"/>
  <c r="E79" i="3"/>
  <c r="F79" i="3"/>
  <c r="A80" i="3"/>
  <c r="B80" i="3"/>
  <c r="C80" i="3"/>
  <c r="K80" i="3"/>
  <c r="S80" i="3"/>
  <c r="AA80" i="3"/>
  <c r="AB80" i="3"/>
  <c r="AC80" i="3"/>
  <c r="AD80" i="3"/>
  <c r="Y81" i="3"/>
  <c r="Z81" i="3"/>
  <c r="D80" i="3"/>
  <c r="E80" i="3"/>
  <c r="F80" i="3"/>
  <c r="A81" i="3"/>
  <c r="B81" i="3"/>
  <c r="C81" i="3"/>
  <c r="K81" i="3"/>
  <c r="S81" i="3"/>
  <c r="AA81" i="3"/>
  <c r="AB81" i="3"/>
  <c r="AC81" i="3"/>
  <c r="AD81" i="3"/>
  <c r="Y82" i="3"/>
  <c r="Z82" i="3"/>
  <c r="D81" i="3"/>
  <c r="E81" i="3"/>
  <c r="F81" i="3"/>
  <c r="A82" i="3"/>
  <c r="B82" i="3"/>
  <c r="C82" i="3"/>
  <c r="K82" i="3"/>
  <c r="S82" i="3"/>
  <c r="AA82" i="3"/>
  <c r="AB82" i="3"/>
  <c r="AC82" i="3"/>
  <c r="AD82" i="3"/>
  <c r="Y83" i="3"/>
  <c r="Z83" i="3"/>
  <c r="D82" i="3"/>
  <c r="E82" i="3"/>
  <c r="F82" i="3"/>
  <c r="A83" i="3"/>
  <c r="B83" i="3"/>
  <c r="C83" i="3"/>
  <c r="K83" i="3"/>
  <c r="S83" i="3"/>
  <c r="AA83" i="3"/>
  <c r="AB83" i="3"/>
  <c r="AC83" i="3"/>
  <c r="AD83" i="3"/>
  <c r="Y84" i="3"/>
  <c r="Z84" i="3"/>
  <c r="D83" i="3"/>
  <c r="E83" i="3"/>
  <c r="F83" i="3"/>
  <c r="A84" i="3"/>
  <c r="B84" i="3"/>
  <c r="C84" i="3"/>
  <c r="K84" i="3"/>
  <c r="S84" i="3"/>
  <c r="AA84" i="3"/>
  <c r="AB84" i="3"/>
  <c r="AC84" i="3"/>
  <c r="AD84" i="3"/>
  <c r="Y85" i="3"/>
  <c r="Z85" i="3"/>
  <c r="D84" i="3"/>
  <c r="E84" i="3"/>
  <c r="F84" i="3"/>
  <c r="A85" i="3"/>
  <c r="B85" i="3"/>
  <c r="C85" i="3"/>
  <c r="K85" i="3"/>
  <c r="S85" i="3"/>
  <c r="AA85" i="3"/>
  <c r="AB85" i="3"/>
  <c r="AC85" i="3"/>
  <c r="AD85" i="3"/>
  <c r="Y86" i="3"/>
  <c r="Z86" i="3"/>
  <c r="D85" i="3"/>
  <c r="E85" i="3"/>
  <c r="F85" i="3"/>
  <c r="A86" i="3"/>
  <c r="B86" i="3"/>
  <c r="C86" i="3"/>
  <c r="K86" i="3"/>
  <c r="S86" i="3"/>
  <c r="AA86" i="3"/>
  <c r="AB86" i="3"/>
  <c r="AC86" i="3"/>
  <c r="AD86" i="3"/>
  <c r="Y87" i="3"/>
  <c r="Z87" i="3"/>
  <c r="D86" i="3"/>
  <c r="E86" i="3"/>
  <c r="F86" i="3"/>
  <c r="A87" i="3"/>
  <c r="B87" i="3"/>
  <c r="C87" i="3"/>
  <c r="K87" i="3"/>
  <c r="S87" i="3"/>
  <c r="AA87" i="3"/>
  <c r="AB87" i="3"/>
  <c r="AC87" i="3"/>
  <c r="AD87" i="3"/>
  <c r="Y88" i="3"/>
  <c r="Z88" i="3"/>
  <c r="D87" i="3"/>
  <c r="E87" i="3"/>
  <c r="F87" i="3"/>
  <c r="A88" i="3"/>
  <c r="B88" i="3"/>
  <c r="C88" i="3"/>
  <c r="K88" i="3"/>
  <c r="S88" i="3"/>
  <c r="AA88" i="3"/>
  <c r="AB88" i="3"/>
  <c r="AC88" i="3"/>
  <c r="AD88" i="3"/>
  <c r="Y89" i="3"/>
  <c r="Z89" i="3"/>
  <c r="D88" i="3"/>
  <c r="E88" i="3"/>
  <c r="F88" i="3"/>
  <c r="A89" i="3"/>
  <c r="B89" i="3"/>
  <c r="C89" i="3"/>
  <c r="K89" i="3"/>
  <c r="S89" i="3"/>
  <c r="AA89" i="3"/>
  <c r="AB89" i="3"/>
  <c r="AC89" i="3"/>
  <c r="AD89" i="3"/>
  <c r="Y90" i="3"/>
  <c r="Z90" i="3"/>
  <c r="D89" i="3"/>
  <c r="E89" i="3"/>
  <c r="F89" i="3"/>
  <c r="A90" i="3"/>
  <c r="B90" i="3"/>
  <c r="C90" i="3"/>
  <c r="K90" i="3"/>
  <c r="S90" i="3"/>
  <c r="AA90" i="3"/>
  <c r="AB90" i="3"/>
  <c r="AC90" i="3"/>
  <c r="AD90" i="3"/>
  <c r="Y91" i="3"/>
  <c r="Z91" i="3"/>
  <c r="D90" i="3"/>
  <c r="E90" i="3"/>
  <c r="F90" i="3"/>
  <c r="A91" i="3"/>
  <c r="B91" i="3"/>
  <c r="C91" i="3"/>
  <c r="K91" i="3"/>
  <c r="S91" i="3"/>
  <c r="AA91" i="3"/>
  <c r="AB91" i="3"/>
  <c r="AC91" i="3"/>
  <c r="AD91" i="3"/>
  <c r="Y92" i="3"/>
  <c r="Z92" i="3"/>
  <c r="D91" i="3"/>
  <c r="E91" i="3"/>
  <c r="F91" i="3"/>
  <c r="A92" i="3"/>
  <c r="B92" i="3"/>
  <c r="C92" i="3"/>
  <c r="K92" i="3"/>
  <c r="S92" i="3"/>
  <c r="AA92" i="3"/>
  <c r="AB92" i="3"/>
  <c r="AC92" i="3"/>
  <c r="AD92" i="3"/>
  <c r="Y93" i="3"/>
  <c r="Z93" i="3"/>
  <c r="D92" i="3"/>
  <c r="E92" i="3"/>
  <c r="F92" i="3"/>
  <c r="A93" i="3"/>
  <c r="B93" i="3"/>
  <c r="C93" i="3"/>
  <c r="K93" i="3"/>
  <c r="S93" i="3"/>
  <c r="AA93" i="3"/>
  <c r="AB93" i="3"/>
  <c r="AC93" i="3"/>
  <c r="AD93" i="3"/>
  <c r="Y94" i="3"/>
  <c r="Z94" i="3"/>
  <c r="D93" i="3"/>
  <c r="E93" i="3"/>
  <c r="F93" i="3"/>
  <c r="A94" i="3"/>
  <c r="B94" i="3"/>
  <c r="C94" i="3"/>
  <c r="K94" i="3"/>
  <c r="S94" i="3"/>
  <c r="AA94" i="3"/>
  <c r="AB94" i="3"/>
  <c r="AC94" i="3"/>
  <c r="AD94" i="3"/>
  <c r="Y95" i="3"/>
  <c r="Z95" i="3"/>
  <c r="D94" i="3"/>
  <c r="E94" i="3"/>
  <c r="F94" i="3"/>
  <c r="A95" i="3"/>
  <c r="B95" i="3"/>
  <c r="C95" i="3"/>
  <c r="K95" i="3"/>
  <c r="S95" i="3"/>
  <c r="AA95" i="3"/>
  <c r="AB95" i="3"/>
  <c r="AC95" i="3"/>
  <c r="AD95" i="3"/>
  <c r="Y96" i="3"/>
  <c r="Z96" i="3"/>
  <c r="D95" i="3"/>
  <c r="E95" i="3"/>
  <c r="F95" i="3"/>
  <c r="A96" i="3"/>
  <c r="B96" i="3"/>
  <c r="C96" i="3"/>
  <c r="K96" i="3"/>
  <c r="S96" i="3"/>
  <c r="AA96" i="3"/>
  <c r="AB96" i="3"/>
  <c r="AC96" i="3"/>
  <c r="AD96" i="3"/>
  <c r="Y97" i="3"/>
  <c r="Z97" i="3"/>
  <c r="D96" i="3"/>
  <c r="E96" i="3"/>
  <c r="F96" i="3"/>
  <c r="A97" i="3"/>
  <c r="B97" i="3"/>
  <c r="C97" i="3"/>
  <c r="K97" i="3"/>
  <c r="S97" i="3"/>
  <c r="AA97" i="3"/>
  <c r="AB97" i="3"/>
  <c r="AC97" i="3"/>
  <c r="AD97" i="3"/>
  <c r="Y98" i="3"/>
  <c r="Z98" i="3"/>
  <c r="D97" i="3"/>
  <c r="E97" i="3"/>
  <c r="F97" i="3"/>
  <c r="A98" i="3"/>
  <c r="B98" i="3"/>
  <c r="C98" i="3"/>
  <c r="K98" i="3"/>
  <c r="S98" i="3"/>
  <c r="AA98" i="3"/>
  <c r="AB98" i="3"/>
  <c r="AC98" i="3"/>
  <c r="AD98" i="3"/>
  <c r="Y99" i="3"/>
  <c r="Z99" i="3"/>
  <c r="D98" i="3"/>
  <c r="E98" i="3"/>
  <c r="F98" i="3"/>
  <c r="A99" i="3"/>
  <c r="B99" i="3"/>
  <c r="C99" i="3"/>
  <c r="K99" i="3"/>
  <c r="S99" i="3"/>
  <c r="AA99" i="3"/>
  <c r="AB99" i="3"/>
  <c r="AC99" i="3"/>
  <c r="AD99" i="3"/>
  <c r="Y100" i="3"/>
  <c r="Q16" i="3"/>
  <c r="R16" i="3"/>
  <c r="T16" i="3"/>
  <c r="U16" i="3"/>
  <c r="V16" i="3"/>
  <c r="Q17" i="3"/>
  <c r="R17" i="3"/>
  <c r="T17" i="3"/>
  <c r="U17" i="3"/>
  <c r="V17" i="3"/>
  <c r="Q18" i="3"/>
  <c r="R18" i="3"/>
  <c r="T18" i="3"/>
  <c r="U18" i="3"/>
  <c r="V18" i="3"/>
  <c r="Q19" i="3"/>
  <c r="R19" i="3"/>
  <c r="T19" i="3"/>
  <c r="U19" i="3"/>
  <c r="V19" i="3"/>
  <c r="Q20" i="3"/>
  <c r="R20" i="3"/>
  <c r="T20" i="3"/>
  <c r="U20" i="3"/>
  <c r="V20" i="3"/>
  <c r="Q21" i="3"/>
  <c r="R21" i="3"/>
  <c r="T21" i="3"/>
  <c r="U21" i="3"/>
  <c r="V21" i="3"/>
  <c r="Q22" i="3"/>
  <c r="R22" i="3"/>
  <c r="T22" i="3"/>
  <c r="U22" i="3"/>
  <c r="V22" i="3"/>
  <c r="Q23" i="3"/>
  <c r="R23" i="3"/>
  <c r="T23" i="3"/>
  <c r="U23" i="3"/>
  <c r="V23" i="3"/>
  <c r="Q24" i="3"/>
  <c r="R24" i="3"/>
  <c r="T24" i="3"/>
  <c r="U24" i="3"/>
  <c r="V24" i="3"/>
  <c r="Q25" i="3"/>
  <c r="R25" i="3"/>
  <c r="T25" i="3"/>
  <c r="U25" i="3"/>
  <c r="V25" i="3"/>
  <c r="Q26" i="3"/>
  <c r="R26" i="3"/>
  <c r="T26" i="3"/>
  <c r="U26" i="3"/>
  <c r="V26" i="3"/>
  <c r="Q27" i="3"/>
  <c r="R27" i="3"/>
  <c r="T27" i="3"/>
  <c r="U27" i="3"/>
  <c r="V27" i="3"/>
  <c r="Q28" i="3"/>
  <c r="R28" i="3"/>
  <c r="T28" i="3"/>
  <c r="U28" i="3"/>
  <c r="V28" i="3"/>
  <c r="Q29" i="3"/>
  <c r="R29" i="3"/>
  <c r="T29" i="3"/>
  <c r="U29" i="3"/>
  <c r="V29" i="3"/>
  <c r="Q30" i="3"/>
  <c r="R30" i="3"/>
  <c r="T30" i="3"/>
  <c r="U30" i="3"/>
  <c r="V30" i="3"/>
  <c r="Q31" i="3"/>
  <c r="R31" i="3"/>
  <c r="T31" i="3"/>
  <c r="U31" i="3"/>
  <c r="V31" i="3"/>
  <c r="Q32" i="3"/>
  <c r="R32" i="3"/>
  <c r="T32" i="3"/>
  <c r="U32" i="3"/>
  <c r="V32" i="3"/>
  <c r="Q33" i="3"/>
  <c r="R33" i="3"/>
  <c r="T33" i="3"/>
  <c r="U33" i="3"/>
  <c r="V33" i="3"/>
  <c r="Q34" i="3"/>
  <c r="R34" i="3"/>
  <c r="T34" i="3"/>
  <c r="U34" i="3"/>
  <c r="V34" i="3"/>
  <c r="Q35" i="3"/>
  <c r="R35" i="3"/>
  <c r="T35" i="3"/>
  <c r="U35" i="3"/>
  <c r="V35" i="3"/>
  <c r="Q36" i="3"/>
  <c r="R36" i="3"/>
  <c r="T36" i="3"/>
  <c r="U36" i="3"/>
  <c r="V36" i="3"/>
  <c r="Q37" i="3"/>
  <c r="R37" i="3"/>
  <c r="T37" i="3"/>
  <c r="U37" i="3"/>
  <c r="V37" i="3"/>
  <c r="Q38" i="3"/>
  <c r="R38" i="3"/>
  <c r="T38" i="3"/>
  <c r="U38" i="3"/>
  <c r="V38" i="3"/>
  <c r="Q39" i="3"/>
  <c r="R39" i="3"/>
  <c r="T39" i="3"/>
  <c r="U39" i="3"/>
  <c r="V39" i="3"/>
  <c r="Q40" i="3"/>
  <c r="R40" i="3"/>
  <c r="T40" i="3"/>
  <c r="U40" i="3"/>
  <c r="V40" i="3"/>
  <c r="Q41" i="3"/>
  <c r="R41" i="3"/>
  <c r="T41" i="3"/>
  <c r="U41" i="3"/>
  <c r="V41" i="3"/>
  <c r="Q42" i="3"/>
  <c r="R42" i="3"/>
  <c r="T42" i="3"/>
  <c r="U42" i="3"/>
  <c r="V42" i="3"/>
  <c r="Q43" i="3"/>
  <c r="R43" i="3"/>
  <c r="T43" i="3"/>
  <c r="U43" i="3"/>
  <c r="V43" i="3"/>
  <c r="Q44" i="3"/>
  <c r="R44" i="3"/>
  <c r="T44" i="3"/>
  <c r="U44" i="3"/>
  <c r="V44" i="3"/>
  <c r="Q45" i="3"/>
  <c r="R45" i="3"/>
  <c r="T45" i="3"/>
  <c r="U45" i="3"/>
  <c r="V45" i="3"/>
  <c r="Q46" i="3"/>
  <c r="R46" i="3"/>
  <c r="T46" i="3"/>
  <c r="U46" i="3"/>
  <c r="V46" i="3"/>
  <c r="Q47" i="3"/>
  <c r="R47" i="3"/>
  <c r="T47" i="3"/>
  <c r="U47" i="3"/>
  <c r="V47" i="3"/>
  <c r="Q48" i="3"/>
  <c r="R48" i="3"/>
  <c r="T48" i="3"/>
  <c r="U48" i="3"/>
  <c r="V48" i="3"/>
  <c r="Q49" i="3"/>
  <c r="R49" i="3"/>
  <c r="T49" i="3"/>
  <c r="U49" i="3"/>
  <c r="V49" i="3"/>
  <c r="Q50" i="3"/>
  <c r="R50" i="3"/>
  <c r="T50" i="3"/>
  <c r="U50" i="3"/>
  <c r="V50" i="3"/>
  <c r="Q51" i="3"/>
  <c r="R51" i="3"/>
  <c r="T51" i="3"/>
  <c r="U51" i="3"/>
  <c r="V51" i="3"/>
  <c r="Q52" i="3"/>
  <c r="R52" i="3"/>
  <c r="T52" i="3"/>
  <c r="U52" i="3"/>
  <c r="V52" i="3"/>
  <c r="Q53" i="3"/>
  <c r="R53" i="3"/>
  <c r="T53" i="3"/>
  <c r="U53" i="3"/>
  <c r="V53" i="3"/>
  <c r="Q54" i="3"/>
  <c r="R54" i="3"/>
  <c r="T54" i="3"/>
  <c r="U54" i="3"/>
  <c r="V54" i="3"/>
  <c r="Q55" i="3"/>
  <c r="R55" i="3"/>
  <c r="T55" i="3"/>
  <c r="U55" i="3"/>
  <c r="V55" i="3"/>
  <c r="Q56" i="3"/>
  <c r="R56" i="3"/>
  <c r="T56" i="3"/>
  <c r="U56" i="3"/>
  <c r="V56" i="3"/>
  <c r="Q57" i="3"/>
  <c r="R57" i="3"/>
  <c r="T57" i="3"/>
  <c r="U57" i="3"/>
  <c r="V57" i="3"/>
  <c r="Q58" i="3"/>
  <c r="R58" i="3"/>
  <c r="T58" i="3"/>
  <c r="U58" i="3"/>
  <c r="V58" i="3"/>
  <c r="Q59" i="3"/>
  <c r="R59" i="3"/>
  <c r="T59" i="3"/>
  <c r="U59" i="3"/>
  <c r="V59" i="3"/>
  <c r="Q60" i="3"/>
  <c r="R60" i="3"/>
  <c r="T60" i="3"/>
  <c r="U60" i="3"/>
  <c r="V60" i="3"/>
  <c r="Q61" i="3"/>
  <c r="R61" i="3"/>
  <c r="T61" i="3"/>
  <c r="U61" i="3"/>
  <c r="V61" i="3"/>
  <c r="Q62" i="3"/>
  <c r="R62" i="3"/>
  <c r="T62" i="3"/>
  <c r="U62" i="3"/>
  <c r="V62" i="3"/>
  <c r="Q63" i="3"/>
  <c r="R63" i="3"/>
  <c r="T63" i="3"/>
  <c r="U63" i="3"/>
  <c r="V63" i="3"/>
  <c r="Q64" i="3"/>
  <c r="R64" i="3"/>
  <c r="T64" i="3"/>
  <c r="U64" i="3"/>
  <c r="V64" i="3"/>
  <c r="Q65" i="3"/>
  <c r="R65" i="3"/>
  <c r="T65" i="3"/>
  <c r="U65" i="3"/>
  <c r="V65" i="3"/>
  <c r="Q66" i="3"/>
  <c r="R66" i="3"/>
  <c r="T66" i="3"/>
  <c r="U66" i="3"/>
  <c r="V66" i="3"/>
  <c r="Q67" i="3"/>
  <c r="R67" i="3"/>
  <c r="T67" i="3"/>
  <c r="U67" i="3"/>
  <c r="V67" i="3"/>
  <c r="Q68" i="3"/>
  <c r="R68" i="3"/>
  <c r="T68" i="3"/>
  <c r="U68" i="3"/>
  <c r="V68" i="3"/>
  <c r="Q69" i="3"/>
  <c r="R69" i="3"/>
  <c r="T69" i="3"/>
  <c r="U69" i="3"/>
  <c r="V69" i="3"/>
  <c r="Q70" i="3"/>
  <c r="R70" i="3"/>
  <c r="T70" i="3"/>
  <c r="U70" i="3"/>
  <c r="V70" i="3"/>
  <c r="Q71" i="3"/>
  <c r="R71" i="3"/>
  <c r="T71" i="3"/>
  <c r="U71" i="3"/>
  <c r="V71" i="3"/>
  <c r="Q72" i="3"/>
  <c r="R72" i="3"/>
  <c r="T72" i="3"/>
  <c r="U72" i="3"/>
  <c r="V72" i="3"/>
  <c r="Q73" i="3"/>
  <c r="R73" i="3"/>
  <c r="T73" i="3"/>
  <c r="U73" i="3"/>
  <c r="V73" i="3"/>
  <c r="Q74" i="3"/>
  <c r="R74" i="3"/>
  <c r="T74" i="3"/>
  <c r="U74" i="3"/>
  <c r="V74" i="3"/>
  <c r="Q75" i="3"/>
  <c r="R75" i="3"/>
  <c r="T75" i="3"/>
  <c r="U75" i="3"/>
  <c r="V75" i="3"/>
  <c r="Q76" i="3"/>
  <c r="R76" i="3"/>
  <c r="T76" i="3"/>
  <c r="U76" i="3"/>
  <c r="V76" i="3"/>
  <c r="Q77" i="3"/>
  <c r="R77" i="3"/>
  <c r="T77" i="3"/>
  <c r="U77" i="3"/>
  <c r="V77" i="3"/>
  <c r="Q78" i="3"/>
  <c r="R78" i="3"/>
  <c r="T78" i="3"/>
  <c r="U78" i="3"/>
  <c r="V78" i="3"/>
  <c r="Q79" i="3"/>
  <c r="R79" i="3"/>
  <c r="T79" i="3"/>
  <c r="U79" i="3"/>
  <c r="V79" i="3"/>
  <c r="Q80" i="3"/>
  <c r="R80" i="3"/>
  <c r="T80" i="3"/>
  <c r="U80" i="3"/>
  <c r="V80" i="3"/>
  <c r="Q81" i="3"/>
  <c r="R81" i="3"/>
  <c r="T81" i="3"/>
  <c r="U81" i="3"/>
  <c r="V81" i="3"/>
  <c r="Q82" i="3"/>
  <c r="R82" i="3"/>
  <c r="T82" i="3"/>
  <c r="U82" i="3"/>
  <c r="V82" i="3"/>
  <c r="Q83" i="3"/>
  <c r="R83" i="3"/>
  <c r="T83" i="3"/>
  <c r="U83" i="3"/>
  <c r="V83" i="3"/>
  <c r="Q84" i="3"/>
  <c r="R84" i="3"/>
  <c r="T84" i="3"/>
  <c r="U84" i="3"/>
  <c r="V84" i="3"/>
  <c r="Q85" i="3"/>
  <c r="R85" i="3"/>
  <c r="T85" i="3"/>
  <c r="U85" i="3"/>
  <c r="V85" i="3"/>
  <c r="Q86" i="3"/>
  <c r="R86" i="3"/>
  <c r="T86" i="3"/>
  <c r="U86" i="3"/>
  <c r="V86" i="3"/>
  <c r="Q87" i="3"/>
  <c r="R87" i="3"/>
  <c r="T87" i="3"/>
  <c r="U87" i="3"/>
  <c r="V87" i="3"/>
  <c r="Q88" i="3"/>
  <c r="R88" i="3"/>
  <c r="T88" i="3"/>
  <c r="U88" i="3"/>
  <c r="V88" i="3"/>
  <c r="Q89" i="3"/>
  <c r="R89" i="3"/>
  <c r="T89" i="3"/>
  <c r="U89" i="3"/>
  <c r="V89" i="3"/>
  <c r="Q90" i="3"/>
  <c r="R90" i="3"/>
  <c r="T90" i="3"/>
  <c r="U90" i="3"/>
  <c r="V90" i="3"/>
  <c r="Q91" i="3"/>
  <c r="R91" i="3"/>
  <c r="T91" i="3"/>
  <c r="U91" i="3"/>
  <c r="V91" i="3"/>
  <c r="Q92" i="3"/>
  <c r="R92" i="3"/>
  <c r="T92" i="3"/>
  <c r="U92" i="3"/>
  <c r="V92" i="3"/>
  <c r="Q93" i="3"/>
  <c r="R93" i="3"/>
  <c r="T93" i="3"/>
  <c r="U93" i="3"/>
  <c r="V93" i="3"/>
  <c r="Q94" i="3"/>
  <c r="R94" i="3"/>
  <c r="T94" i="3"/>
  <c r="U94" i="3"/>
  <c r="V94" i="3"/>
  <c r="Q95" i="3"/>
  <c r="R95" i="3"/>
  <c r="T95" i="3"/>
  <c r="U95" i="3"/>
  <c r="V95" i="3"/>
  <c r="Q96" i="3"/>
  <c r="R96" i="3"/>
  <c r="T96" i="3"/>
  <c r="U96" i="3"/>
  <c r="V96" i="3"/>
  <c r="Q97" i="3"/>
  <c r="R97" i="3"/>
  <c r="T97" i="3"/>
  <c r="U97" i="3"/>
  <c r="V97" i="3"/>
  <c r="Q98" i="3"/>
  <c r="R98" i="3"/>
  <c r="T98" i="3"/>
  <c r="U98" i="3"/>
  <c r="V98" i="3"/>
  <c r="Q99" i="3"/>
  <c r="R99" i="3"/>
  <c r="T99" i="3"/>
  <c r="U99" i="3"/>
  <c r="V99" i="3"/>
  <c r="Q100" i="3"/>
  <c r="D99" i="3"/>
  <c r="E99" i="3"/>
  <c r="F99" i="3"/>
  <c r="A100" i="3"/>
  <c r="I16" i="3"/>
  <c r="J16" i="3"/>
  <c r="L16" i="3"/>
  <c r="M16" i="3"/>
  <c r="N16" i="3"/>
  <c r="I17" i="3"/>
  <c r="J17" i="3"/>
  <c r="L17" i="3"/>
  <c r="M17" i="3"/>
  <c r="N17" i="3"/>
  <c r="I18" i="3"/>
  <c r="J18" i="3"/>
  <c r="L18" i="3"/>
  <c r="M18" i="3"/>
  <c r="N18" i="3"/>
  <c r="I19" i="3"/>
  <c r="J19" i="3"/>
  <c r="L19" i="3"/>
  <c r="M19" i="3"/>
  <c r="N19" i="3"/>
  <c r="I20" i="3"/>
  <c r="J20" i="3"/>
  <c r="L20" i="3"/>
  <c r="M20" i="3"/>
  <c r="N20" i="3"/>
  <c r="I21" i="3"/>
  <c r="J21" i="3"/>
  <c r="L21" i="3"/>
  <c r="M21" i="3"/>
  <c r="N21" i="3"/>
  <c r="I22" i="3"/>
  <c r="J22" i="3"/>
  <c r="L22" i="3"/>
  <c r="M22" i="3"/>
  <c r="N22" i="3"/>
  <c r="I23" i="3"/>
  <c r="J23" i="3"/>
  <c r="L23" i="3"/>
  <c r="M23" i="3"/>
  <c r="N23" i="3"/>
  <c r="I24" i="3"/>
  <c r="J24" i="3"/>
  <c r="L24" i="3"/>
  <c r="M24" i="3"/>
  <c r="N24" i="3"/>
  <c r="I25" i="3"/>
  <c r="J25" i="3"/>
  <c r="L25" i="3"/>
  <c r="M25" i="3"/>
  <c r="N25" i="3"/>
  <c r="I26" i="3"/>
  <c r="J26" i="3"/>
  <c r="L26" i="3"/>
  <c r="M26" i="3"/>
  <c r="N26" i="3"/>
  <c r="I27" i="3"/>
  <c r="J27" i="3"/>
  <c r="L27" i="3"/>
  <c r="M27" i="3"/>
  <c r="N27" i="3"/>
  <c r="I28" i="3"/>
  <c r="J28" i="3"/>
  <c r="L28" i="3"/>
  <c r="M28" i="3"/>
  <c r="N28" i="3"/>
  <c r="I29" i="3"/>
  <c r="J29" i="3"/>
  <c r="L29" i="3"/>
  <c r="M29" i="3"/>
  <c r="N29" i="3"/>
  <c r="I30" i="3"/>
  <c r="J30" i="3"/>
  <c r="L30" i="3"/>
  <c r="M30" i="3"/>
  <c r="N30" i="3"/>
  <c r="I31" i="3"/>
  <c r="J31" i="3"/>
  <c r="L31" i="3"/>
  <c r="M31" i="3"/>
  <c r="N31" i="3"/>
  <c r="I32" i="3"/>
  <c r="J32" i="3"/>
  <c r="L32" i="3"/>
  <c r="M32" i="3"/>
  <c r="N32" i="3"/>
  <c r="I33" i="3"/>
  <c r="J33" i="3"/>
  <c r="L33" i="3"/>
  <c r="M33" i="3"/>
  <c r="N33" i="3"/>
  <c r="I34" i="3"/>
  <c r="J34" i="3"/>
  <c r="L34" i="3"/>
  <c r="M34" i="3"/>
  <c r="N34" i="3"/>
  <c r="I35" i="3"/>
  <c r="J35" i="3"/>
  <c r="L35" i="3"/>
  <c r="M35" i="3"/>
  <c r="N35" i="3"/>
  <c r="I36" i="3"/>
  <c r="J36" i="3"/>
  <c r="L36" i="3"/>
  <c r="M36" i="3"/>
  <c r="N36" i="3"/>
  <c r="I37" i="3"/>
  <c r="J37" i="3"/>
  <c r="L37" i="3"/>
  <c r="M37" i="3"/>
  <c r="N37" i="3"/>
  <c r="I38" i="3"/>
  <c r="J38" i="3"/>
  <c r="L38" i="3"/>
  <c r="M38" i="3"/>
  <c r="N38" i="3"/>
  <c r="I39" i="3"/>
  <c r="J39" i="3"/>
  <c r="L39" i="3"/>
  <c r="M39" i="3"/>
  <c r="N39" i="3"/>
  <c r="I40" i="3"/>
  <c r="J40" i="3"/>
  <c r="L40" i="3"/>
  <c r="M40" i="3"/>
  <c r="N40" i="3"/>
  <c r="I41" i="3"/>
  <c r="J41" i="3"/>
  <c r="L41" i="3"/>
  <c r="M41" i="3"/>
  <c r="N41" i="3"/>
  <c r="I42" i="3"/>
  <c r="J42" i="3"/>
  <c r="L42" i="3"/>
  <c r="M42" i="3"/>
  <c r="N42" i="3"/>
  <c r="I43" i="3"/>
  <c r="J43" i="3"/>
  <c r="L43" i="3"/>
  <c r="M43" i="3"/>
  <c r="N43" i="3"/>
  <c r="I44" i="3"/>
  <c r="J44" i="3"/>
  <c r="L44" i="3"/>
  <c r="M44" i="3"/>
  <c r="N44" i="3"/>
  <c r="I45" i="3"/>
  <c r="J45" i="3"/>
  <c r="L45" i="3"/>
  <c r="M45" i="3"/>
  <c r="N45" i="3"/>
  <c r="I46" i="3"/>
  <c r="J46" i="3"/>
  <c r="L46" i="3"/>
  <c r="M46" i="3"/>
  <c r="N46" i="3"/>
  <c r="I47" i="3"/>
  <c r="J47" i="3"/>
  <c r="L47" i="3"/>
  <c r="M47" i="3"/>
  <c r="N47" i="3"/>
  <c r="I48" i="3"/>
  <c r="J48" i="3"/>
  <c r="L48" i="3"/>
  <c r="M48" i="3"/>
  <c r="N48" i="3"/>
  <c r="I49" i="3"/>
  <c r="J49" i="3"/>
  <c r="L49" i="3"/>
  <c r="M49" i="3"/>
  <c r="N49" i="3"/>
  <c r="I50" i="3"/>
  <c r="J50" i="3"/>
  <c r="L50" i="3"/>
  <c r="M50" i="3"/>
  <c r="N50" i="3"/>
  <c r="I51" i="3"/>
  <c r="J51" i="3"/>
  <c r="L51" i="3"/>
  <c r="M51" i="3"/>
  <c r="N51" i="3"/>
  <c r="I52" i="3"/>
  <c r="J52" i="3"/>
  <c r="L52" i="3"/>
  <c r="M52" i="3"/>
  <c r="N52" i="3"/>
  <c r="I53" i="3"/>
  <c r="J53" i="3"/>
  <c r="L53" i="3"/>
  <c r="M53" i="3"/>
  <c r="N53" i="3"/>
  <c r="I54" i="3"/>
  <c r="J54" i="3"/>
  <c r="L54" i="3"/>
  <c r="M54" i="3"/>
  <c r="N54" i="3"/>
  <c r="I55" i="3"/>
  <c r="J55" i="3"/>
  <c r="L55" i="3"/>
  <c r="M55" i="3"/>
  <c r="N55" i="3"/>
  <c r="I56" i="3"/>
  <c r="J56" i="3"/>
  <c r="L56" i="3"/>
  <c r="M56" i="3"/>
  <c r="N56" i="3"/>
  <c r="I57" i="3"/>
  <c r="J57" i="3"/>
  <c r="L57" i="3"/>
  <c r="M57" i="3"/>
  <c r="N57" i="3"/>
  <c r="I58" i="3"/>
  <c r="J58" i="3"/>
  <c r="L58" i="3"/>
  <c r="M58" i="3"/>
  <c r="N58" i="3"/>
  <c r="I59" i="3"/>
  <c r="J59" i="3"/>
  <c r="L59" i="3"/>
  <c r="M59" i="3"/>
  <c r="N59" i="3"/>
  <c r="I60" i="3"/>
  <c r="J60" i="3"/>
  <c r="L60" i="3"/>
  <c r="M60" i="3"/>
  <c r="N60" i="3"/>
  <c r="I61" i="3"/>
  <c r="J61" i="3"/>
  <c r="L61" i="3"/>
  <c r="M61" i="3"/>
  <c r="N61" i="3"/>
  <c r="I62" i="3"/>
  <c r="J62" i="3"/>
  <c r="L62" i="3"/>
  <c r="M62" i="3"/>
  <c r="N62" i="3"/>
  <c r="I63" i="3"/>
  <c r="J63" i="3"/>
  <c r="L63" i="3"/>
  <c r="M63" i="3"/>
  <c r="N63" i="3"/>
  <c r="I64" i="3"/>
  <c r="J64" i="3"/>
  <c r="L64" i="3"/>
  <c r="M64" i="3"/>
  <c r="N64" i="3"/>
  <c r="I65" i="3"/>
  <c r="J65" i="3"/>
  <c r="L65" i="3"/>
  <c r="M65" i="3"/>
  <c r="N65" i="3"/>
  <c r="I66" i="3"/>
  <c r="J66" i="3"/>
  <c r="L66" i="3"/>
  <c r="M66" i="3"/>
  <c r="N66" i="3"/>
  <c r="I67" i="3"/>
  <c r="J67" i="3"/>
  <c r="L67" i="3"/>
  <c r="M67" i="3"/>
  <c r="N67" i="3"/>
  <c r="I68" i="3"/>
  <c r="J68" i="3"/>
  <c r="L68" i="3"/>
  <c r="M68" i="3"/>
  <c r="N68" i="3"/>
  <c r="I69" i="3"/>
  <c r="J69" i="3"/>
  <c r="L69" i="3"/>
  <c r="M69" i="3"/>
  <c r="N69" i="3"/>
  <c r="I70" i="3"/>
  <c r="J70" i="3"/>
  <c r="L70" i="3"/>
  <c r="M70" i="3"/>
  <c r="N70" i="3"/>
  <c r="I71" i="3"/>
  <c r="J71" i="3"/>
  <c r="L71" i="3"/>
  <c r="M71" i="3"/>
  <c r="N71" i="3"/>
  <c r="I72" i="3"/>
  <c r="J72" i="3"/>
  <c r="L72" i="3"/>
  <c r="M72" i="3"/>
  <c r="N72" i="3"/>
  <c r="I73" i="3"/>
  <c r="J73" i="3"/>
  <c r="L73" i="3"/>
  <c r="M73" i="3"/>
  <c r="N73" i="3"/>
  <c r="I74" i="3"/>
  <c r="J74" i="3"/>
  <c r="L74" i="3"/>
  <c r="M74" i="3"/>
  <c r="N74" i="3"/>
  <c r="I75" i="3"/>
  <c r="J75" i="3"/>
  <c r="L75" i="3"/>
  <c r="M75" i="3"/>
  <c r="N75" i="3"/>
  <c r="I76" i="3"/>
  <c r="J76" i="3"/>
  <c r="L76" i="3"/>
  <c r="M76" i="3"/>
  <c r="N76" i="3"/>
  <c r="I77" i="3"/>
  <c r="J77" i="3"/>
  <c r="L77" i="3"/>
  <c r="M77" i="3"/>
  <c r="N77" i="3"/>
  <c r="I78" i="3"/>
  <c r="J78" i="3"/>
  <c r="L78" i="3"/>
  <c r="M78" i="3"/>
  <c r="N78" i="3"/>
  <c r="I79" i="3"/>
  <c r="J79" i="3"/>
  <c r="L79" i="3"/>
  <c r="M79" i="3"/>
  <c r="N79" i="3"/>
  <c r="I80" i="3"/>
  <c r="J80" i="3"/>
  <c r="L80" i="3"/>
  <c r="M80" i="3"/>
  <c r="N80" i="3"/>
  <c r="I81" i="3"/>
  <c r="J81" i="3"/>
  <c r="L81" i="3"/>
  <c r="M81" i="3"/>
  <c r="N81" i="3"/>
  <c r="I82" i="3"/>
  <c r="J82" i="3"/>
  <c r="L82" i="3"/>
  <c r="M82" i="3"/>
  <c r="N82" i="3"/>
  <c r="I83" i="3"/>
  <c r="J83" i="3"/>
  <c r="L83" i="3"/>
  <c r="M83" i="3"/>
  <c r="N83" i="3"/>
  <c r="I84" i="3"/>
  <c r="J84" i="3"/>
  <c r="L84" i="3"/>
  <c r="M84" i="3"/>
  <c r="N84" i="3"/>
  <c r="I85" i="3"/>
  <c r="J85" i="3"/>
  <c r="L85" i="3"/>
  <c r="M85" i="3"/>
  <c r="N85" i="3"/>
  <c r="I86" i="3"/>
  <c r="J86" i="3"/>
  <c r="L86" i="3"/>
  <c r="M86" i="3"/>
  <c r="N86" i="3"/>
  <c r="I87" i="3"/>
  <c r="J87" i="3"/>
  <c r="L87" i="3"/>
  <c r="M87" i="3"/>
  <c r="N87" i="3"/>
  <c r="I88" i="3"/>
  <c r="J88" i="3"/>
  <c r="L88" i="3"/>
  <c r="M88" i="3"/>
  <c r="N88" i="3"/>
  <c r="I89" i="3"/>
  <c r="J89" i="3"/>
  <c r="L89" i="3"/>
  <c r="M89" i="3"/>
  <c r="N89" i="3"/>
  <c r="I90" i="3"/>
  <c r="J90" i="3"/>
  <c r="L90" i="3"/>
  <c r="M90" i="3"/>
  <c r="N90" i="3"/>
  <c r="I91" i="3"/>
  <c r="J91" i="3"/>
  <c r="L91" i="3"/>
  <c r="M91" i="3"/>
  <c r="N91" i="3"/>
  <c r="I92" i="3"/>
  <c r="J92" i="3"/>
  <c r="L92" i="3"/>
  <c r="M92" i="3"/>
  <c r="N92" i="3"/>
  <c r="I93" i="3"/>
  <c r="J93" i="3"/>
  <c r="L93" i="3"/>
  <c r="M93" i="3"/>
  <c r="N93" i="3"/>
  <c r="I94" i="3"/>
  <c r="J94" i="3"/>
  <c r="L94" i="3"/>
  <c r="M94" i="3"/>
  <c r="N94" i="3"/>
  <c r="I95" i="3"/>
  <c r="J95" i="3"/>
  <c r="L95" i="3"/>
  <c r="M95" i="3"/>
  <c r="N95" i="3"/>
  <c r="I96" i="3"/>
  <c r="J96" i="3"/>
  <c r="L96" i="3"/>
  <c r="M96" i="3"/>
  <c r="N96" i="3"/>
  <c r="I97" i="3"/>
  <c r="J97" i="3"/>
  <c r="L97" i="3"/>
  <c r="M97" i="3"/>
  <c r="N97" i="3"/>
  <c r="I98" i="3"/>
  <c r="J98" i="3"/>
  <c r="L98" i="3"/>
  <c r="M98" i="3"/>
  <c r="N98" i="3"/>
  <c r="I99" i="3"/>
  <c r="J99" i="3"/>
  <c r="L99" i="3"/>
  <c r="M99" i="3"/>
  <c r="N99" i="3"/>
  <c r="I100" i="3"/>
  <c r="H13" i="3"/>
  <c r="M13" i="3"/>
  <c r="U13" i="3"/>
  <c r="AC13" i="3"/>
  <c r="AF13" i="3"/>
  <c r="B100" i="3"/>
  <c r="C100" i="3"/>
  <c r="K100" i="3"/>
  <c r="S100" i="3"/>
  <c r="AA100" i="3"/>
  <c r="X13" i="3"/>
  <c r="P13" i="3"/>
  <c r="D100" i="3"/>
  <c r="E100" i="3"/>
  <c r="F100" i="3"/>
  <c r="D11" i="3"/>
  <c r="C13" i="2"/>
  <c r="A16" i="2"/>
  <c r="B16" i="2"/>
  <c r="C16" i="2"/>
  <c r="D16" i="2"/>
  <c r="E16" i="2"/>
  <c r="H13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J13" i="2"/>
  <c r="K13" i="2"/>
  <c r="K16" i="2"/>
  <c r="L13" i="2"/>
  <c r="I16" i="2"/>
  <c r="J16" i="2"/>
  <c r="L16" i="2"/>
  <c r="M16" i="2"/>
  <c r="M13" i="2"/>
  <c r="P13" i="2"/>
  <c r="N16" i="2"/>
  <c r="I17" i="2"/>
  <c r="K17" i="2"/>
  <c r="J17" i="2"/>
  <c r="L17" i="2"/>
  <c r="M17" i="2"/>
  <c r="N17" i="2"/>
  <c r="I18" i="2"/>
  <c r="K18" i="2"/>
  <c r="J18" i="2"/>
  <c r="L18" i="2"/>
  <c r="M18" i="2"/>
  <c r="N18" i="2"/>
  <c r="I19" i="2"/>
  <c r="K19" i="2"/>
  <c r="J19" i="2"/>
  <c r="L19" i="2"/>
  <c r="M19" i="2"/>
  <c r="N19" i="2"/>
  <c r="I20" i="2"/>
  <c r="K20" i="2"/>
  <c r="J20" i="2"/>
  <c r="L20" i="2"/>
  <c r="M20" i="2"/>
  <c r="N20" i="2"/>
  <c r="I21" i="2"/>
  <c r="K21" i="2"/>
  <c r="J21" i="2"/>
  <c r="L21" i="2"/>
  <c r="M21" i="2"/>
  <c r="N21" i="2"/>
  <c r="I22" i="2"/>
  <c r="K22" i="2"/>
  <c r="J22" i="2"/>
  <c r="L22" i="2"/>
  <c r="M22" i="2"/>
  <c r="N22" i="2"/>
  <c r="I23" i="2"/>
  <c r="K23" i="2"/>
  <c r="J23" i="2"/>
  <c r="L23" i="2"/>
  <c r="M23" i="2"/>
  <c r="N23" i="2"/>
  <c r="I24" i="2"/>
  <c r="K24" i="2"/>
  <c r="J24" i="2"/>
  <c r="L24" i="2"/>
  <c r="M24" i="2"/>
  <c r="N24" i="2"/>
  <c r="I25" i="2"/>
  <c r="K25" i="2"/>
  <c r="J25" i="2"/>
  <c r="L25" i="2"/>
  <c r="M25" i="2"/>
  <c r="N25" i="2"/>
  <c r="I26" i="2"/>
  <c r="K26" i="2"/>
  <c r="J26" i="2"/>
  <c r="L26" i="2"/>
  <c r="M26" i="2"/>
  <c r="N26" i="2"/>
  <c r="I27" i="2"/>
  <c r="K27" i="2"/>
  <c r="J27" i="2"/>
  <c r="L27" i="2"/>
  <c r="M27" i="2"/>
  <c r="N27" i="2"/>
  <c r="I28" i="2"/>
  <c r="K28" i="2"/>
  <c r="J28" i="2"/>
  <c r="L28" i="2"/>
  <c r="M28" i="2"/>
  <c r="N28" i="2"/>
  <c r="I29" i="2"/>
  <c r="K29" i="2"/>
  <c r="J29" i="2"/>
  <c r="L29" i="2"/>
  <c r="M29" i="2"/>
  <c r="N29" i="2"/>
  <c r="I30" i="2"/>
  <c r="K30" i="2"/>
  <c r="J30" i="2"/>
  <c r="L30" i="2"/>
  <c r="M30" i="2"/>
  <c r="N30" i="2"/>
  <c r="I31" i="2"/>
  <c r="K31" i="2"/>
  <c r="J31" i="2"/>
  <c r="L31" i="2"/>
  <c r="M31" i="2"/>
  <c r="N31" i="2"/>
  <c r="I32" i="2"/>
  <c r="K32" i="2"/>
  <c r="J32" i="2"/>
  <c r="L32" i="2"/>
  <c r="M32" i="2"/>
  <c r="N32" i="2"/>
  <c r="I33" i="2"/>
  <c r="K33" i="2"/>
  <c r="J33" i="2"/>
  <c r="L33" i="2"/>
  <c r="M33" i="2"/>
  <c r="N33" i="2"/>
  <c r="I34" i="2"/>
  <c r="K34" i="2"/>
  <c r="J34" i="2"/>
  <c r="L34" i="2"/>
  <c r="M34" i="2"/>
  <c r="N34" i="2"/>
  <c r="I35" i="2"/>
  <c r="K35" i="2"/>
  <c r="J35" i="2"/>
  <c r="L35" i="2"/>
  <c r="M35" i="2"/>
  <c r="N35" i="2"/>
  <c r="I36" i="2"/>
  <c r="J36" i="2"/>
  <c r="K36" i="2"/>
  <c r="L36" i="2"/>
  <c r="M36" i="2"/>
  <c r="N36" i="2"/>
  <c r="R13" i="2"/>
  <c r="S13" i="2"/>
  <c r="S16" i="2"/>
  <c r="T13" i="2"/>
  <c r="Q16" i="2"/>
  <c r="R16" i="2"/>
  <c r="T16" i="2"/>
  <c r="U16" i="2"/>
  <c r="U13" i="2"/>
  <c r="X13" i="2"/>
  <c r="V16" i="2"/>
  <c r="Q17" i="2"/>
  <c r="S17" i="2"/>
  <c r="R17" i="2"/>
  <c r="T17" i="2"/>
  <c r="U17" i="2"/>
  <c r="V17" i="2"/>
  <c r="Q18" i="2"/>
  <c r="S18" i="2"/>
  <c r="R18" i="2"/>
  <c r="T18" i="2"/>
  <c r="U18" i="2"/>
  <c r="V18" i="2"/>
  <c r="Q19" i="2"/>
  <c r="S19" i="2"/>
  <c r="R19" i="2"/>
  <c r="T19" i="2"/>
  <c r="U19" i="2"/>
  <c r="V19" i="2"/>
  <c r="Q20" i="2"/>
  <c r="S20" i="2"/>
  <c r="R20" i="2"/>
  <c r="T20" i="2"/>
  <c r="U20" i="2"/>
  <c r="V20" i="2"/>
  <c r="Q21" i="2"/>
  <c r="S21" i="2"/>
  <c r="R21" i="2"/>
  <c r="T21" i="2"/>
  <c r="U21" i="2"/>
  <c r="V21" i="2"/>
  <c r="Q22" i="2"/>
  <c r="S22" i="2"/>
  <c r="R22" i="2"/>
  <c r="T22" i="2"/>
  <c r="U22" i="2"/>
  <c r="V22" i="2"/>
  <c r="Q23" i="2"/>
  <c r="S23" i="2"/>
  <c r="R23" i="2"/>
  <c r="T23" i="2"/>
  <c r="U23" i="2"/>
  <c r="V23" i="2"/>
  <c r="Q24" i="2"/>
  <c r="S24" i="2"/>
  <c r="R24" i="2"/>
  <c r="T24" i="2"/>
  <c r="U24" i="2"/>
  <c r="V24" i="2"/>
  <c r="Q25" i="2"/>
  <c r="S25" i="2"/>
  <c r="R25" i="2"/>
  <c r="T25" i="2"/>
  <c r="U25" i="2"/>
  <c r="V25" i="2"/>
  <c r="Q26" i="2"/>
  <c r="S26" i="2"/>
  <c r="R26" i="2"/>
  <c r="T26" i="2"/>
  <c r="U26" i="2"/>
  <c r="V26" i="2"/>
  <c r="Q27" i="2"/>
  <c r="S27" i="2"/>
  <c r="R27" i="2"/>
  <c r="T27" i="2"/>
  <c r="U27" i="2"/>
  <c r="V27" i="2"/>
  <c r="Q28" i="2"/>
  <c r="S28" i="2"/>
  <c r="R28" i="2"/>
  <c r="T28" i="2"/>
  <c r="U28" i="2"/>
  <c r="V28" i="2"/>
  <c r="Q29" i="2"/>
  <c r="S29" i="2"/>
  <c r="R29" i="2"/>
  <c r="T29" i="2"/>
  <c r="U29" i="2"/>
  <c r="V29" i="2"/>
  <c r="Q30" i="2"/>
  <c r="S30" i="2"/>
  <c r="R30" i="2"/>
  <c r="T30" i="2"/>
  <c r="U30" i="2"/>
  <c r="V30" i="2"/>
  <c r="Q31" i="2"/>
  <c r="S31" i="2"/>
  <c r="R31" i="2"/>
  <c r="T31" i="2"/>
  <c r="U31" i="2"/>
  <c r="V31" i="2"/>
  <c r="Q32" i="2"/>
  <c r="S32" i="2"/>
  <c r="R32" i="2"/>
  <c r="T32" i="2"/>
  <c r="U32" i="2"/>
  <c r="V32" i="2"/>
  <c r="Q33" i="2"/>
  <c r="S33" i="2"/>
  <c r="R33" i="2"/>
  <c r="T33" i="2"/>
  <c r="U33" i="2"/>
  <c r="V33" i="2"/>
  <c r="Q34" i="2"/>
  <c r="S34" i="2"/>
  <c r="R34" i="2"/>
  <c r="T34" i="2"/>
  <c r="U34" i="2"/>
  <c r="V34" i="2"/>
  <c r="Q35" i="2"/>
  <c r="S35" i="2"/>
  <c r="R35" i="2"/>
  <c r="T35" i="2"/>
  <c r="U35" i="2"/>
  <c r="V35" i="2"/>
  <c r="Q36" i="2"/>
  <c r="R36" i="2"/>
  <c r="S36" i="2"/>
  <c r="T36" i="2"/>
  <c r="U36" i="2"/>
  <c r="V36" i="2"/>
  <c r="Z13" i="2"/>
  <c r="AA13" i="2"/>
  <c r="AA16" i="2"/>
  <c r="AB13" i="2"/>
  <c r="Y16" i="2"/>
  <c r="Z16" i="2"/>
  <c r="AB16" i="2"/>
  <c r="AC16" i="2"/>
  <c r="AC13" i="2"/>
  <c r="AF13" i="2"/>
  <c r="AD16" i="2"/>
  <c r="Y17" i="2"/>
  <c r="AA17" i="2"/>
  <c r="Z17" i="2"/>
  <c r="AB17" i="2"/>
  <c r="AC17" i="2"/>
  <c r="AD17" i="2"/>
  <c r="Y18" i="2"/>
  <c r="AA18" i="2"/>
  <c r="Z18" i="2"/>
  <c r="AB18" i="2"/>
  <c r="AC18" i="2"/>
  <c r="AD18" i="2"/>
  <c r="Y19" i="2"/>
  <c r="AA19" i="2"/>
  <c r="Z19" i="2"/>
  <c r="AB19" i="2"/>
  <c r="AC19" i="2"/>
  <c r="AD19" i="2"/>
  <c r="Y20" i="2"/>
  <c r="AA20" i="2"/>
  <c r="Z20" i="2"/>
  <c r="AB20" i="2"/>
  <c r="AC20" i="2"/>
  <c r="AD20" i="2"/>
  <c r="Y21" i="2"/>
  <c r="AA21" i="2"/>
  <c r="Z21" i="2"/>
  <c r="AB21" i="2"/>
  <c r="AC21" i="2"/>
  <c r="AD21" i="2"/>
  <c r="Y22" i="2"/>
  <c r="AA22" i="2"/>
  <c r="Z22" i="2"/>
  <c r="AB22" i="2"/>
  <c r="AC22" i="2"/>
  <c r="AD22" i="2"/>
  <c r="Y23" i="2"/>
  <c r="AA23" i="2"/>
  <c r="Z23" i="2"/>
  <c r="AB23" i="2"/>
  <c r="AC23" i="2"/>
  <c r="AD23" i="2"/>
  <c r="Y24" i="2"/>
  <c r="AA24" i="2"/>
  <c r="Z24" i="2"/>
  <c r="AB24" i="2"/>
  <c r="AC24" i="2"/>
  <c r="AD24" i="2"/>
  <c r="Y25" i="2"/>
  <c r="AA25" i="2"/>
  <c r="Z25" i="2"/>
  <c r="AB25" i="2"/>
  <c r="AC25" i="2"/>
  <c r="AD25" i="2"/>
  <c r="Y26" i="2"/>
  <c r="AA26" i="2"/>
  <c r="Z26" i="2"/>
  <c r="AB26" i="2"/>
  <c r="AC26" i="2"/>
  <c r="AD26" i="2"/>
  <c r="Y27" i="2"/>
  <c r="AA27" i="2"/>
  <c r="Z27" i="2"/>
  <c r="AB27" i="2"/>
  <c r="AC27" i="2"/>
  <c r="AD27" i="2"/>
  <c r="Y28" i="2"/>
  <c r="AA28" i="2"/>
  <c r="Z28" i="2"/>
  <c r="AB28" i="2"/>
  <c r="AC28" i="2"/>
  <c r="AD28" i="2"/>
  <c r="Y29" i="2"/>
  <c r="AA29" i="2"/>
  <c r="Z29" i="2"/>
  <c r="AB29" i="2"/>
  <c r="AC29" i="2"/>
  <c r="AD29" i="2"/>
  <c r="Y30" i="2"/>
  <c r="AA30" i="2"/>
  <c r="Z30" i="2"/>
  <c r="AB30" i="2"/>
  <c r="AC30" i="2"/>
  <c r="AD30" i="2"/>
  <c r="Y31" i="2"/>
  <c r="AA31" i="2"/>
  <c r="Z31" i="2"/>
  <c r="AB31" i="2"/>
  <c r="AC31" i="2"/>
  <c r="AD31" i="2"/>
  <c r="Y32" i="2"/>
  <c r="AA32" i="2"/>
  <c r="Z32" i="2"/>
  <c r="AB32" i="2"/>
  <c r="AC32" i="2"/>
  <c r="AD32" i="2"/>
  <c r="Y33" i="2"/>
  <c r="AA33" i="2"/>
  <c r="Z33" i="2"/>
  <c r="AB33" i="2"/>
  <c r="AC33" i="2"/>
  <c r="AD33" i="2"/>
  <c r="Y34" i="2"/>
  <c r="AA34" i="2"/>
  <c r="Z34" i="2"/>
  <c r="AB34" i="2"/>
  <c r="AC34" i="2"/>
  <c r="AD34" i="2"/>
  <c r="Y35" i="2"/>
  <c r="AA35" i="2"/>
  <c r="Z35" i="2"/>
  <c r="AB35" i="2"/>
  <c r="AC35" i="2"/>
  <c r="AD35" i="2"/>
  <c r="Y36" i="2"/>
  <c r="Z36" i="2"/>
  <c r="AA36" i="2"/>
  <c r="AB36" i="2"/>
  <c r="AC36" i="2"/>
  <c r="AD36" i="2"/>
  <c r="A37" i="2"/>
  <c r="B37" i="2"/>
  <c r="C37" i="2"/>
  <c r="D37" i="2"/>
  <c r="E37" i="2"/>
  <c r="F37" i="2"/>
  <c r="I37" i="2"/>
  <c r="J37" i="2"/>
  <c r="K37" i="2"/>
  <c r="L37" i="2"/>
  <c r="M37" i="2"/>
  <c r="N37" i="2"/>
  <c r="Q37" i="2"/>
  <c r="R37" i="2"/>
  <c r="S37" i="2"/>
  <c r="T37" i="2"/>
  <c r="U37" i="2"/>
  <c r="V37" i="2"/>
  <c r="Y37" i="2"/>
  <c r="Z37" i="2"/>
  <c r="AA37" i="2"/>
  <c r="AB37" i="2"/>
  <c r="AC37" i="2"/>
  <c r="AD37" i="2"/>
  <c r="A38" i="2"/>
  <c r="B38" i="2"/>
  <c r="C38" i="2"/>
  <c r="D38" i="2"/>
  <c r="E38" i="2"/>
  <c r="F38" i="2"/>
  <c r="I38" i="2"/>
  <c r="J38" i="2"/>
  <c r="K38" i="2"/>
  <c r="L38" i="2"/>
  <c r="M38" i="2"/>
  <c r="N38" i="2"/>
  <c r="Q38" i="2"/>
  <c r="R38" i="2"/>
  <c r="S38" i="2"/>
  <c r="T38" i="2"/>
  <c r="U38" i="2"/>
  <c r="V38" i="2"/>
  <c r="Y38" i="2"/>
  <c r="Z38" i="2"/>
  <c r="AA38" i="2"/>
  <c r="AB38" i="2"/>
  <c r="AC38" i="2"/>
  <c r="AD38" i="2"/>
  <c r="A39" i="2"/>
  <c r="B39" i="2"/>
  <c r="C39" i="2"/>
  <c r="D39" i="2"/>
  <c r="E39" i="2"/>
  <c r="F39" i="2"/>
  <c r="I39" i="2"/>
  <c r="J39" i="2"/>
  <c r="K39" i="2"/>
  <c r="L39" i="2"/>
  <c r="M39" i="2"/>
  <c r="N39" i="2"/>
  <c r="Q39" i="2"/>
  <c r="R39" i="2"/>
  <c r="S39" i="2"/>
  <c r="T39" i="2"/>
  <c r="U39" i="2"/>
  <c r="V39" i="2"/>
  <c r="Y39" i="2"/>
  <c r="Z39" i="2"/>
  <c r="AA39" i="2"/>
  <c r="AB39" i="2"/>
  <c r="AC39" i="2"/>
  <c r="AD39" i="2"/>
  <c r="A40" i="2"/>
  <c r="B40" i="2"/>
  <c r="C40" i="2"/>
  <c r="D40" i="2"/>
  <c r="E40" i="2"/>
  <c r="F40" i="2"/>
  <c r="I40" i="2"/>
  <c r="J40" i="2"/>
  <c r="K40" i="2"/>
  <c r="L40" i="2"/>
  <c r="M40" i="2"/>
  <c r="N40" i="2"/>
  <c r="Q40" i="2"/>
  <c r="R40" i="2"/>
  <c r="S40" i="2"/>
  <c r="T40" i="2"/>
  <c r="U40" i="2"/>
  <c r="V40" i="2"/>
  <c r="Y40" i="2"/>
  <c r="Z40" i="2"/>
  <c r="AA40" i="2"/>
  <c r="AB40" i="2"/>
  <c r="AC40" i="2"/>
  <c r="AD40" i="2"/>
  <c r="A41" i="2"/>
  <c r="B41" i="2"/>
  <c r="C41" i="2"/>
  <c r="D41" i="2"/>
  <c r="E41" i="2"/>
  <c r="F41" i="2"/>
  <c r="I41" i="2"/>
  <c r="J41" i="2"/>
  <c r="K41" i="2"/>
  <c r="L41" i="2"/>
  <c r="M41" i="2"/>
  <c r="N41" i="2"/>
  <c r="Q41" i="2"/>
  <c r="R41" i="2"/>
  <c r="S41" i="2"/>
  <c r="T41" i="2"/>
  <c r="U41" i="2"/>
  <c r="V41" i="2"/>
  <c r="Y41" i="2"/>
  <c r="Z41" i="2"/>
  <c r="AA41" i="2"/>
  <c r="AB41" i="2"/>
  <c r="AC41" i="2"/>
  <c r="AD41" i="2"/>
  <c r="A42" i="2"/>
  <c r="B42" i="2"/>
  <c r="C42" i="2"/>
  <c r="D42" i="2"/>
  <c r="E42" i="2"/>
  <c r="F42" i="2"/>
  <c r="I42" i="2"/>
  <c r="J42" i="2"/>
  <c r="K42" i="2"/>
  <c r="L42" i="2"/>
  <c r="M42" i="2"/>
  <c r="N42" i="2"/>
  <c r="Q42" i="2"/>
  <c r="R42" i="2"/>
  <c r="S42" i="2"/>
  <c r="T42" i="2"/>
  <c r="U42" i="2"/>
  <c r="V42" i="2"/>
  <c r="Y42" i="2"/>
  <c r="Z42" i="2"/>
  <c r="AA42" i="2"/>
  <c r="AB42" i="2"/>
  <c r="AC42" i="2"/>
  <c r="AD42" i="2"/>
  <c r="A43" i="2"/>
  <c r="B43" i="2"/>
  <c r="C43" i="2"/>
  <c r="D43" i="2"/>
  <c r="E43" i="2"/>
  <c r="F43" i="2"/>
  <c r="I43" i="2"/>
  <c r="J43" i="2"/>
  <c r="K43" i="2"/>
  <c r="L43" i="2"/>
  <c r="M43" i="2"/>
  <c r="N43" i="2"/>
  <c r="Q43" i="2"/>
  <c r="R43" i="2"/>
  <c r="S43" i="2"/>
  <c r="T43" i="2"/>
  <c r="U43" i="2"/>
  <c r="V43" i="2"/>
  <c r="Y43" i="2"/>
  <c r="Z43" i="2"/>
  <c r="AA43" i="2"/>
  <c r="AB43" i="2"/>
  <c r="AC43" i="2"/>
  <c r="AD43" i="2"/>
  <c r="A44" i="2"/>
  <c r="B44" i="2"/>
  <c r="C44" i="2"/>
  <c r="D44" i="2"/>
  <c r="E44" i="2"/>
  <c r="F44" i="2"/>
  <c r="I44" i="2"/>
  <c r="J44" i="2"/>
  <c r="K44" i="2"/>
  <c r="L44" i="2"/>
  <c r="M44" i="2"/>
  <c r="N44" i="2"/>
  <c r="Q44" i="2"/>
  <c r="R44" i="2"/>
  <c r="S44" i="2"/>
  <c r="T44" i="2"/>
  <c r="U44" i="2"/>
  <c r="V44" i="2"/>
  <c r="Y44" i="2"/>
  <c r="Z44" i="2"/>
  <c r="AA44" i="2"/>
  <c r="AB44" i="2"/>
  <c r="AC44" i="2"/>
  <c r="AD44" i="2"/>
  <c r="A45" i="2"/>
  <c r="B45" i="2"/>
  <c r="C45" i="2"/>
  <c r="D45" i="2"/>
  <c r="E45" i="2"/>
  <c r="F45" i="2"/>
  <c r="I45" i="2"/>
  <c r="J45" i="2"/>
  <c r="K45" i="2"/>
  <c r="L45" i="2"/>
  <c r="M45" i="2"/>
  <c r="N45" i="2"/>
  <c r="Q45" i="2"/>
  <c r="R45" i="2"/>
  <c r="S45" i="2"/>
  <c r="T45" i="2"/>
  <c r="U45" i="2"/>
  <c r="V45" i="2"/>
  <c r="Y45" i="2"/>
  <c r="Z45" i="2"/>
  <c r="AA45" i="2"/>
  <c r="AB45" i="2"/>
  <c r="AC45" i="2"/>
  <c r="AD45" i="2"/>
  <c r="A46" i="2"/>
  <c r="B46" i="2"/>
  <c r="C46" i="2"/>
  <c r="D46" i="2"/>
  <c r="E46" i="2"/>
  <c r="F46" i="2"/>
  <c r="I46" i="2"/>
  <c r="J46" i="2"/>
  <c r="K46" i="2"/>
  <c r="L46" i="2"/>
  <c r="M46" i="2"/>
  <c r="N46" i="2"/>
  <c r="Q46" i="2"/>
  <c r="R46" i="2"/>
  <c r="S46" i="2"/>
  <c r="T46" i="2"/>
  <c r="U46" i="2"/>
  <c r="V46" i="2"/>
  <c r="Y46" i="2"/>
  <c r="Z46" i="2"/>
  <c r="AA46" i="2"/>
  <c r="AB46" i="2"/>
  <c r="AC46" i="2"/>
  <c r="AD46" i="2"/>
  <c r="A47" i="2"/>
  <c r="B47" i="2"/>
  <c r="C47" i="2"/>
  <c r="D47" i="2"/>
  <c r="E47" i="2"/>
  <c r="F47" i="2"/>
  <c r="I47" i="2"/>
  <c r="J47" i="2"/>
  <c r="K47" i="2"/>
  <c r="L47" i="2"/>
  <c r="M47" i="2"/>
  <c r="N47" i="2"/>
  <c r="Q47" i="2"/>
  <c r="R47" i="2"/>
  <c r="S47" i="2"/>
  <c r="T47" i="2"/>
  <c r="U47" i="2"/>
  <c r="V47" i="2"/>
  <c r="Y47" i="2"/>
  <c r="Z47" i="2"/>
  <c r="AA47" i="2"/>
  <c r="AB47" i="2"/>
  <c r="AC47" i="2"/>
  <c r="AD47" i="2"/>
  <c r="A48" i="2"/>
  <c r="B48" i="2"/>
  <c r="C48" i="2"/>
  <c r="D48" i="2"/>
  <c r="E48" i="2"/>
  <c r="F48" i="2"/>
  <c r="I48" i="2"/>
  <c r="J48" i="2"/>
  <c r="K48" i="2"/>
  <c r="L48" i="2"/>
  <c r="M48" i="2"/>
  <c r="N48" i="2"/>
  <c r="Q48" i="2"/>
  <c r="R48" i="2"/>
  <c r="S48" i="2"/>
  <c r="T48" i="2"/>
  <c r="U48" i="2"/>
  <c r="V48" i="2"/>
  <c r="Y48" i="2"/>
  <c r="Z48" i="2"/>
  <c r="AA48" i="2"/>
  <c r="AB48" i="2"/>
  <c r="AC48" i="2"/>
  <c r="AD48" i="2"/>
  <c r="A49" i="2"/>
  <c r="B49" i="2"/>
  <c r="C49" i="2"/>
  <c r="D49" i="2"/>
  <c r="E49" i="2"/>
  <c r="F49" i="2"/>
  <c r="I49" i="2"/>
  <c r="J49" i="2"/>
  <c r="K49" i="2"/>
  <c r="L49" i="2"/>
  <c r="M49" i="2"/>
  <c r="N49" i="2"/>
  <c r="Q49" i="2"/>
  <c r="R49" i="2"/>
  <c r="S49" i="2"/>
  <c r="T49" i="2"/>
  <c r="U49" i="2"/>
  <c r="V49" i="2"/>
  <c r="Y49" i="2"/>
  <c r="Z49" i="2"/>
  <c r="AA49" i="2"/>
  <c r="AB49" i="2"/>
  <c r="AC49" i="2"/>
  <c r="AD49" i="2"/>
  <c r="A50" i="2"/>
  <c r="B50" i="2"/>
  <c r="C50" i="2"/>
  <c r="D50" i="2"/>
  <c r="E50" i="2"/>
  <c r="F50" i="2"/>
  <c r="I50" i="2"/>
  <c r="J50" i="2"/>
  <c r="K50" i="2"/>
  <c r="L50" i="2"/>
  <c r="M50" i="2"/>
  <c r="N50" i="2"/>
  <c r="Q50" i="2"/>
  <c r="R50" i="2"/>
  <c r="S50" i="2"/>
  <c r="T50" i="2"/>
  <c r="U50" i="2"/>
  <c r="V50" i="2"/>
  <c r="Y50" i="2"/>
  <c r="Z50" i="2"/>
  <c r="AA50" i="2"/>
  <c r="AB50" i="2"/>
  <c r="AC50" i="2"/>
  <c r="AD50" i="2"/>
  <c r="A51" i="2"/>
  <c r="B51" i="2"/>
  <c r="C51" i="2"/>
  <c r="D51" i="2"/>
  <c r="E51" i="2"/>
  <c r="F51" i="2"/>
  <c r="I51" i="2"/>
  <c r="J51" i="2"/>
  <c r="K51" i="2"/>
  <c r="L51" i="2"/>
  <c r="M51" i="2"/>
  <c r="N51" i="2"/>
  <c r="Q51" i="2"/>
  <c r="R51" i="2"/>
  <c r="S51" i="2"/>
  <c r="T51" i="2"/>
  <c r="U51" i="2"/>
  <c r="V51" i="2"/>
  <c r="Y51" i="2"/>
  <c r="Z51" i="2"/>
  <c r="AA51" i="2"/>
  <c r="AB51" i="2"/>
  <c r="AC51" i="2"/>
  <c r="AD51" i="2"/>
  <c r="A52" i="2"/>
  <c r="B52" i="2"/>
  <c r="C52" i="2"/>
  <c r="D52" i="2"/>
  <c r="E52" i="2"/>
  <c r="F52" i="2"/>
  <c r="I52" i="2"/>
  <c r="J52" i="2"/>
  <c r="K52" i="2"/>
  <c r="L52" i="2"/>
  <c r="M52" i="2"/>
  <c r="N52" i="2"/>
  <c r="Q52" i="2"/>
  <c r="R52" i="2"/>
  <c r="S52" i="2"/>
  <c r="T52" i="2"/>
  <c r="U52" i="2"/>
  <c r="V52" i="2"/>
  <c r="Y52" i="2"/>
  <c r="Z52" i="2"/>
  <c r="AA52" i="2"/>
  <c r="AB52" i="2"/>
  <c r="AC52" i="2"/>
  <c r="AD52" i="2"/>
  <c r="A53" i="2"/>
  <c r="B53" i="2"/>
  <c r="C53" i="2"/>
  <c r="D53" i="2"/>
  <c r="E53" i="2"/>
  <c r="F53" i="2"/>
  <c r="I53" i="2"/>
  <c r="J53" i="2"/>
  <c r="K53" i="2"/>
  <c r="L53" i="2"/>
  <c r="M53" i="2"/>
  <c r="N53" i="2"/>
  <c r="Q53" i="2"/>
  <c r="R53" i="2"/>
  <c r="S53" i="2"/>
  <c r="T53" i="2"/>
  <c r="U53" i="2"/>
  <c r="V53" i="2"/>
  <c r="Y53" i="2"/>
  <c r="Z53" i="2"/>
  <c r="AA53" i="2"/>
  <c r="AB53" i="2"/>
  <c r="AC53" i="2"/>
  <c r="AD53" i="2"/>
  <c r="A54" i="2"/>
  <c r="B54" i="2"/>
  <c r="C54" i="2"/>
  <c r="D54" i="2"/>
  <c r="E54" i="2"/>
  <c r="F54" i="2"/>
  <c r="I54" i="2"/>
  <c r="J54" i="2"/>
  <c r="K54" i="2"/>
  <c r="L54" i="2"/>
  <c r="M54" i="2"/>
  <c r="N54" i="2"/>
  <c r="Q54" i="2"/>
  <c r="R54" i="2"/>
  <c r="S54" i="2"/>
  <c r="T54" i="2"/>
  <c r="U54" i="2"/>
  <c r="V54" i="2"/>
  <c r="Y54" i="2"/>
  <c r="Z54" i="2"/>
  <c r="AA54" i="2"/>
  <c r="AB54" i="2"/>
  <c r="AC54" i="2"/>
  <c r="AD54" i="2"/>
  <c r="A55" i="2"/>
  <c r="B55" i="2"/>
  <c r="C55" i="2"/>
  <c r="D55" i="2"/>
  <c r="E55" i="2"/>
  <c r="F55" i="2"/>
  <c r="I55" i="2"/>
  <c r="J55" i="2"/>
  <c r="K55" i="2"/>
  <c r="L55" i="2"/>
  <c r="M55" i="2"/>
  <c r="N55" i="2"/>
  <c r="Q55" i="2"/>
  <c r="R55" i="2"/>
  <c r="S55" i="2"/>
  <c r="T55" i="2"/>
  <c r="U55" i="2"/>
  <c r="V55" i="2"/>
  <c r="Y55" i="2"/>
  <c r="Z55" i="2"/>
  <c r="AA55" i="2"/>
  <c r="AB55" i="2"/>
  <c r="AC55" i="2"/>
  <c r="AD55" i="2"/>
  <c r="A56" i="2"/>
  <c r="B56" i="2"/>
  <c r="C56" i="2"/>
  <c r="D56" i="2"/>
  <c r="E56" i="2"/>
  <c r="F56" i="2"/>
  <c r="I56" i="2"/>
  <c r="J56" i="2"/>
  <c r="K56" i="2"/>
  <c r="L56" i="2"/>
  <c r="M56" i="2"/>
  <c r="N56" i="2"/>
  <c r="Q56" i="2"/>
  <c r="R56" i="2"/>
  <c r="S56" i="2"/>
  <c r="T56" i="2"/>
  <c r="U56" i="2"/>
  <c r="V56" i="2"/>
  <c r="Y56" i="2"/>
  <c r="Z56" i="2"/>
  <c r="AA56" i="2"/>
  <c r="AB56" i="2"/>
  <c r="AC56" i="2"/>
  <c r="AD56" i="2"/>
  <c r="A57" i="2"/>
  <c r="B57" i="2"/>
  <c r="C57" i="2"/>
  <c r="D57" i="2"/>
  <c r="E57" i="2"/>
  <c r="F57" i="2"/>
  <c r="I57" i="2"/>
  <c r="J57" i="2"/>
  <c r="K57" i="2"/>
  <c r="L57" i="2"/>
  <c r="M57" i="2"/>
  <c r="N57" i="2"/>
  <c r="Q57" i="2"/>
  <c r="R57" i="2"/>
  <c r="S57" i="2"/>
  <c r="T57" i="2"/>
  <c r="U57" i="2"/>
  <c r="V57" i="2"/>
  <c r="Y57" i="2"/>
  <c r="Z57" i="2"/>
  <c r="AA57" i="2"/>
  <c r="AB57" i="2"/>
  <c r="AC57" i="2"/>
  <c r="AD57" i="2"/>
  <c r="A58" i="2"/>
  <c r="B58" i="2"/>
  <c r="C58" i="2"/>
  <c r="D58" i="2"/>
  <c r="E58" i="2"/>
  <c r="F58" i="2"/>
  <c r="I58" i="2"/>
  <c r="J58" i="2"/>
  <c r="K58" i="2"/>
  <c r="L58" i="2"/>
  <c r="M58" i="2"/>
  <c r="N58" i="2"/>
  <c r="Q58" i="2"/>
  <c r="R58" i="2"/>
  <c r="S58" i="2"/>
  <c r="T58" i="2"/>
  <c r="U58" i="2"/>
  <c r="V58" i="2"/>
  <c r="Y58" i="2"/>
  <c r="Z58" i="2"/>
  <c r="AA58" i="2"/>
  <c r="AB58" i="2"/>
  <c r="AC58" i="2"/>
  <c r="AD58" i="2"/>
  <c r="A59" i="2"/>
  <c r="B59" i="2"/>
  <c r="C59" i="2"/>
  <c r="D59" i="2"/>
  <c r="E59" i="2"/>
  <c r="F59" i="2"/>
  <c r="I59" i="2"/>
  <c r="J59" i="2"/>
  <c r="K59" i="2"/>
  <c r="L59" i="2"/>
  <c r="M59" i="2"/>
  <c r="N59" i="2"/>
  <c r="Q59" i="2"/>
  <c r="R59" i="2"/>
  <c r="S59" i="2"/>
  <c r="T59" i="2"/>
  <c r="U59" i="2"/>
  <c r="V59" i="2"/>
  <c r="Y59" i="2"/>
  <c r="Z59" i="2"/>
  <c r="AA59" i="2"/>
  <c r="AB59" i="2"/>
  <c r="AC59" i="2"/>
  <c r="AD59" i="2"/>
  <c r="A60" i="2"/>
  <c r="B60" i="2"/>
  <c r="C60" i="2"/>
  <c r="D60" i="2"/>
  <c r="E60" i="2"/>
  <c r="F60" i="2"/>
  <c r="I60" i="2"/>
  <c r="J60" i="2"/>
  <c r="K60" i="2"/>
  <c r="L60" i="2"/>
  <c r="M60" i="2"/>
  <c r="N60" i="2"/>
  <c r="Q60" i="2"/>
  <c r="R60" i="2"/>
  <c r="S60" i="2"/>
  <c r="T60" i="2"/>
  <c r="U60" i="2"/>
  <c r="V60" i="2"/>
  <c r="Y60" i="2"/>
  <c r="Z60" i="2"/>
  <c r="AA60" i="2"/>
  <c r="AB60" i="2"/>
  <c r="AC60" i="2"/>
  <c r="AD60" i="2"/>
  <c r="A61" i="2"/>
  <c r="B61" i="2"/>
  <c r="C61" i="2"/>
  <c r="D61" i="2"/>
  <c r="E61" i="2"/>
  <c r="F61" i="2"/>
  <c r="I61" i="2"/>
  <c r="J61" i="2"/>
  <c r="K61" i="2"/>
  <c r="L61" i="2"/>
  <c r="M61" i="2"/>
  <c r="N61" i="2"/>
  <c r="Q61" i="2"/>
  <c r="R61" i="2"/>
  <c r="S61" i="2"/>
  <c r="T61" i="2"/>
  <c r="U61" i="2"/>
  <c r="V61" i="2"/>
  <c r="Y61" i="2"/>
  <c r="Z61" i="2"/>
  <c r="AA61" i="2"/>
  <c r="AB61" i="2"/>
  <c r="AC61" i="2"/>
  <c r="AD61" i="2"/>
  <c r="A62" i="2"/>
  <c r="B62" i="2"/>
  <c r="C62" i="2"/>
  <c r="D62" i="2"/>
  <c r="E62" i="2"/>
  <c r="F62" i="2"/>
  <c r="I62" i="2"/>
  <c r="J62" i="2"/>
  <c r="K62" i="2"/>
  <c r="L62" i="2"/>
  <c r="M62" i="2"/>
  <c r="N62" i="2"/>
  <c r="Q62" i="2"/>
  <c r="R62" i="2"/>
  <c r="S62" i="2"/>
  <c r="T62" i="2"/>
  <c r="U62" i="2"/>
  <c r="V62" i="2"/>
  <c r="Y62" i="2"/>
  <c r="Z62" i="2"/>
  <c r="AA62" i="2"/>
  <c r="AB62" i="2"/>
  <c r="AC62" i="2"/>
  <c r="AD62" i="2"/>
  <c r="A63" i="2"/>
  <c r="B63" i="2"/>
  <c r="C63" i="2"/>
  <c r="D63" i="2"/>
  <c r="E63" i="2"/>
  <c r="F63" i="2"/>
  <c r="I63" i="2"/>
  <c r="J63" i="2"/>
  <c r="K63" i="2"/>
  <c r="L63" i="2"/>
  <c r="M63" i="2"/>
  <c r="N63" i="2"/>
  <c r="Q63" i="2"/>
  <c r="R63" i="2"/>
  <c r="S63" i="2"/>
  <c r="T63" i="2"/>
  <c r="U63" i="2"/>
  <c r="V63" i="2"/>
  <c r="Y63" i="2"/>
  <c r="Z63" i="2"/>
  <c r="AA63" i="2"/>
  <c r="AB63" i="2"/>
  <c r="AC63" i="2"/>
  <c r="AD63" i="2"/>
  <c r="A64" i="2"/>
  <c r="B64" i="2"/>
  <c r="C64" i="2"/>
  <c r="D64" i="2"/>
  <c r="E64" i="2"/>
  <c r="F64" i="2"/>
  <c r="I64" i="2"/>
  <c r="J64" i="2"/>
  <c r="K64" i="2"/>
  <c r="L64" i="2"/>
  <c r="M64" i="2"/>
  <c r="N64" i="2"/>
  <c r="Q64" i="2"/>
  <c r="R64" i="2"/>
  <c r="S64" i="2"/>
  <c r="T64" i="2"/>
  <c r="U64" i="2"/>
  <c r="V64" i="2"/>
  <c r="Y64" i="2"/>
  <c r="Z64" i="2"/>
  <c r="AA64" i="2"/>
  <c r="AB64" i="2"/>
  <c r="AC64" i="2"/>
  <c r="AD64" i="2"/>
  <c r="A65" i="2"/>
  <c r="B65" i="2"/>
  <c r="C65" i="2"/>
  <c r="D65" i="2"/>
  <c r="E65" i="2"/>
  <c r="F65" i="2"/>
  <c r="I65" i="2"/>
  <c r="J65" i="2"/>
  <c r="K65" i="2"/>
  <c r="L65" i="2"/>
  <c r="M65" i="2"/>
  <c r="N65" i="2"/>
  <c r="Q65" i="2"/>
  <c r="R65" i="2"/>
  <c r="S65" i="2"/>
  <c r="T65" i="2"/>
  <c r="U65" i="2"/>
  <c r="V65" i="2"/>
  <c r="Y65" i="2"/>
  <c r="Z65" i="2"/>
  <c r="AA65" i="2"/>
  <c r="AB65" i="2"/>
  <c r="AC65" i="2"/>
  <c r="AD65" i="2"/>
  <c r="A66" i="2"/>
  <c r="B66" i="2"/>
  <c r="C66" i="2"/>
  <c r="D66" i="2"/>
  <c r="E66" i="2"/>
  <c r="F66" i="2"/>
  <c r="I66" i="2"/>
  <c r="J66" i="2"/>
  <c r="K66" i="2"/>
  <c r="L66" i="2"/>
  <c r="M66" i="2"/>
  <c r="N66" i="2"/>
  <c r="Q66" i="2"/>
  <c r="R66" i="2"/>
  <c r="S66" i="2"/>
  <c r="T66" i="2"/>
  <c r="U66" i="2"/>
  <c r="V66" i="2"/>
  <c r="Y66" i="2"/>
  <c r="Z66" i="2"/>
  <c r="AA66" i="2"/>
  <c r="AB66" i="2"/>
  <c r="AC66" i="2"/>
  <c r="AD66" i="2"/>
  <c r="A67" i="2"/>
  <c r="B67" i="2"/>
  <c r="C67" i="2"/>
  <c r="D67" i="2"/>
  <c r="E67" i="2"/>
  <c r="F67" i="2"/>
  <c r="I67" i="2"/>
  <c r="J67" i="2"/>
  <c r="K67" i="2"/>
  <c r="L67" i="2"/>
  <c r="M67" i="2"/>
  <c r="N67" i="2"/>
  <c r="Q67" i="2"/>
  <c r="R67" i="2"/>
  <c r="S67" i="2"/>
  <c r="T67" i="2"/>
  <c r="U67" i="2"/>
  <c r="V67" i="2"/>
  <c r="Y67" i="2"/>
  <c r="Z67" i="2"/>
  <c r="AA67" i="2"/>
  <c r="AB67" i="2"/>
  <c r="AC67" i="2"/>
  <c r="AD67" i="2"/>
  <c r="A68" i="2"/>
  <c r="B68" i="2"/>
  <c r="C68" i="2"/>
  <c r="D68" i="2"/>
  <c r="E68" i="2"/>
  <c r="F68" i="2"/>
  <c r="I68" i="2"/>
  <c r="J68" i="2"/>
  <c r="K68" i="2"/>
  <c r="L68" i="2"/>
  <c r="M68" i="2"/>
  <c r="N68" i="2"/>
  <c r="Q68" i="2"/>
  <c r="R68" i="2"/>
  <c r="S68" i="2"/>
  <c r="T68" i="2"/>
  <c r="U68" i="2"/>
  <c r="V68" i="2"/>
  <c r="Y68" i="2"/>
  <c r="Z68" i="2"/>
  <c r="AA68" i="2"/>
  <c r="AB68" i="2"/>
  <c r="AC68" i="2"/>
  <c r="AD68" i="2"/>
  <c r="A69" i="2"/>
  <c r="B69" i="2"/>
  <c r="C69" i="2"/>
  <c r="D69" i="2"/>
  <c r="E69" i="2"/>
  <c r="F69" i="2"/>
  <c r="I69" i="2"/>
  <c r="J69" i="2"/>
  <c r="K69" i="2"/>
  <c r="L69" i="2"/>
  <c r="M69" i="2"/>
  <c r="N69" i="2"/>
  <c r="Q69" i="2"/>
  <c r="R69" i="2"/>
  <c r="S69" i="2"/>
  <c r="T69" i="2"/>
  <c r="U69" i="2"/>
  <c r="V69" i="2"/>
  <c r="Y69" i="2"/>
  <c r="Z69" i="2"/>
  <c r="AA69" i="2"/>
  <c r="AB69" i="2"/>
  <c r="AC69" i="2"/>
  <c r="AD69" i="2"/>
  <c r="A70" i="2"/>
  <c r="B70" i="2"/>
  <c r="C70" i="2"/>
  <c r="D70" i="2"/>
  <c r="E70" i="2"/>
  <c r="F70" i="2"/>
  <c r="I70" i="2"/>
  <c r="J70" i="2"/>
  <c r="K70" i="2"/>
  <c r="L70" i="2"/>
  <c r="M70" i="2"/>
  <c r="N70" i="2"/>
  <c r="Q70" i="2"/>
  <c r="R70" i="2"/>
  <c r="S70" i="2"/>
  <c r="T70" i="2"/>
  <c r="U70" i="2"/>
  <c r="V70" i="2"/>
  <c r="Y70" i="2"/>
  <c r="Z70" i="2"/>
  <c r="AA70" i="2"/>
  <c r="AB70" i="2"/>
  <c r="AC70" i="2"/>
  <c r="AD70" i="2"/>
  <c r="A71" i="2"/>
  <c r="B71" i="2"/>
  <c r="C71" i="2"/>
  <c r="D71" i="2"/>
  <c r="E71" i="2"/>
  <c r="F71" i="2"/>
  <c r="I71" i="2"/>
  <c r="J71" i="2"/>
  <c r="K71" i="2"/>
  <c r="L71" i="2"/>
  <c r="M71" i="2"/>
  <c r="N71" i="2"/>
  <c r="Q71" i="2"/>
  <c r="R71" i="2"/>
  <c r="S71" i="2"/>
  <c r="T71" i="2"/>
  <c r="U71" i="2"/>
  <c r="V71" i="2"/>
  <c r="Y71" i="2"/>
  <c r="Z71" i="2"/>
  <c r="AA71" i="2"/>
  <c r="AB71" i="2"/>
  <c r="AC71" i="2"/>
  <c r="AD71" i="2"/>
  <c r="A72" i="2"/>
  <c r="B72" i="2"/>
  <c r="C72" i="2"/>
  <c r="D72" i="2"/>
  <c r="E72" i="2"/>
  <c r="F72" i="2"/>
  <c r="I72" i="2"/>
  <c r="J72" i="2"/>
  <c r="K72" i="2"/>
  <c r="L72" i="2"/>
  <c r="M72" i="2"/>
  <c r="N72" i="2"/>
  <c r="Q72" i="2"/>
  <c r="R72" i="2"/>
  <c r="S72" i="2"/>
  <c r="T72" i="2"/>
  <c r="U72" i="2"/>
  <c r="V72" i="2"/>
  <c r="Y72" i="2"/>
  <c r="Z72" i="2"/>
  <c r="AA72" i="2"/>
  <c r="AB72" i="2"/>
  <c r="AC72" i="2"/>
  <c r="AD72" i="2"/>
  <c r="A73" i="2"/>
  <c r="B73" i="2"/>
  <c r="C73" i="2"/>
  <c r="D73" i="2"/>
  <c r="E73" i="2"/>
  <c r="F73" i="2"/>
  <c r="I73" i="2"/>
  <c r="J73" i="2"/>
  <c r="K73" i="2"/>
  <c r="L73" i="2"/>
  <c r="M73" i="2"/>
  <c r="N73" i="2"/>
  <c r="Q73" i="2"/>
  <c r="R73" i="2"/>
  <c r="S73" i="2"/>
  <c r="T73" i="2"/>
  <c r="U73" i="2"/>
  <c r="V73" i="2"/>
  <c r="Y73" i="2"/>
  <c r="Z73" i="2"/>
  <c r="AA73" i="2"/>
  <c r="AB73" i="2"/>
  <c r="AC73" i="2"/>
  <c r="AD73" i="2"/>
  <c r="A74" i="2"/>
  <c r="B74" i="2"/>
  <c r="C74" i="2"/>
  <c r="D74" i="2"/>
  <c r="E74" i="2"/>
  <c r="F74" i="2"/>
  <c r="I74" i="2"/>
  <c r="J74" i="2"/>
  <c r="K74" i="2"/>
  <c r="L74" i="2"/>
  <c r="M74" i="2"/>
  <c r="N74" i="2"/>
  <c r="Q74" i="2"/>
  <c r="R74" i="2"/>
  <c r="S74" i="2"/>
  <c r="T74" i="2"/>
  <c r="U74" i="2"/>
  <c r="V74" i="2"/>
  <c r="Y74" i="2"/>
  <c r="Z74" i="2"/>
  <c r="AA74" i="2"/>
  <c r="AB74" i="2"/>
  <c r="AC74" i="2"/>
  <c r="AD74" i="2"/>
  <c r="A75" i="2"/>
  <c r="B75" i="2"/>
  <c r="C75" i="2"/>
  <c r="D75" i="2"/>
  <c r="E75" i="2"/>
  <c r="F75" i="2"/>
  <c r="I75" i="2"/>
  <c r="J75" i="2"/>
  <c r="K75" i="2"/>
  <c r="L75" i="2"/>
  <c r="M75" i="2"/>
  <c r="N75" i="2"/>
  <c r="Q75" i="2"/>
  <c r="R75" i="2"/>
  <c r="S75" i="2"/>
  <c r="T75" i="2"/>
  <c r="U75" i="2"/>
  <c r="V75" i="2"/>
  <c r="Y75" i="2"/>
  <c r="Z75" i="2"/>
  <c r="AA75" i="2"/>
  <c r="AB75" i="2"/>
  <c r="AC75" i="2"/>
  <c r="AD75" i="2"/>
  <c r="A76" i="2"/>
  <c r="B76" i="2"/>
  <c r="C76" i="2"/>
  <c r="D76" i="2"/>
  <c r="E76" i="2"/>
  <c r="F76" i="2"/>
  <c r="I76" i="2"/>
  <c r="J76" i="2"/>
  <c r="K76" i="2"/>
  <c r="L76" i="2"/>
  <c r="M76" i="2"/>
  <c r="N76" i="2"/>
  <c r="Q76" i="2"/>
  <c r="R76" i="2"/>
  <c r="S76" i="2"/>
  <c r="T76" i="2"/>
  <c r="U76" i="2"/>
  <c r="V76" i="2"/>
  <c r="Y76" i="2"/>
  <c r="Z76" i="2"/>
  <c r="AA76" i="2"/>
  <c r="AB76" i="2"/>
  <c r="AC76" i="2"/>
  <c r="AD76" i="2"/>
  <c r="A77" i="2"/>
  <c r="B77" i="2"/>
  <c r="C77" i="2"/>
  <c r="D77" i="2"/>
  <c r="E77" i="2"/>
  <c r="F77" i="2"/>
  <c r="I77" i="2"/>
  <c r="J77" i="2"/>
  <c r="K77" i="2"/>
  <c r="L77" i="2"/>
  <c r="M77" i="2"/>
  <c r="N77" i="2"/>
  <c r="Q77" i="2"/>
  <c r="R77" i="2"/>
  <c r="S77" i="2"/>
  <c r="T77" i="2"/>
  <c r="U77" i="2"/>
  <c r="V77" i="2"/>
  <c r="Y77" i="2"/>
  <c r="Z77" i="2"/>
  <c r="AA77" i="2"/>
  <c r="AB77" i="2"/>
  <c r="AC77" i="2"/>
  <c r="AD77" i="2"/>
  <c r="A78" i="2"/>
  <c r="B78" i="2"/>
  <c r="C78" i="2"/>
  <c r="D78" i="2"/>
  <c r="E78" i="2"/>
  <c r="F78" i="2"/>
  <c r="I78" i="2"/>
  <c r="J78" i="2"/>
  <c r="K78" i="2"/>
  <c r="L78" i="2"/>
  <c r="M78" i="2"/>
  <c r="N78" i="2"/>
  <c r="Q78" i="2"/>
  <c r="R78" i="2"/>
  <c r="S78" i="2"/>
  <c r="T78" i="2"/>
  <c r="U78" i="2"/>
  <c r="V78" i="2"/>
  <c r="Y78" i="2"/>
  <c r="Z78" i="2"/>
  <c r="AA78" i="2"/>
  <c r="AB78" i="2"/>
  <c r="AC78" i="2"/>
  <c r="AD78" i="2"/>
  <c r="A79" i="2"/>
  <c r="B79" i="2"/>
  <c r="C79" i="2"/>
  <c r="D79" i="2"/>
  <c r="E79" i="2"/>
  <c r="F79" i="2"/>
  <c r="I79" i="2"/>
  <c r="J79" i="2"/>
  <c r="K79" i="2"/>
  <c r="L79" i="2"/>
  <c r="M79" i="2"/>
  <c r="N79" i="2"/>
  <c r="Q79" i="2"/>
  <c r="R79" i="2"/>
  <c r="S79" i="2"/>
  <c r="T79" i="2"/>
  <c r="U79" i="2"/>
  <c r="V79" i="2"/>
  <c r="Y79" i="2"/>
  <c r="Z79" i="2"/>
  <c r="AA79" i="2"/>
  <c r="AB79" i="2"/>
  <c r="AC79" i="2"/>
  <c r="AD79" i="2"/>
  <c r="A80" i="2"/>
  <c r="B80" i="2"/>
  <c r="C80" i="2"/>
  <c r="D80" i="2"/>
  <c r="E80" i="2"/>
  <c r="F80" i="2"/>
  <c r="I80" i="2"/>
  <c r="J80" i="2"/>
  <c r="K80" i="2"/>
  <c r="L80" i="2"/>
  <c r="M80" i="2"/>
  <c r="N80" i="2"/>
  <c r="Q80" i="2"/>
  <c r="R80" i="2"/>
  <c r="S80" i="2"/>
  <c r="T80" i="2"/>
  <c r="U80" i="2"/>
  <c r="V80" i="2"/>
  <c r="Y80" i="2"/>
  <c r="Z80" i="2"/>
  <c r="AA80" i="2"/>
  <c r="AB80" i="2"/>
  <c r="AC80" i="2"/>
  <c r="AD80" i="2"/>
  <c r="A81" i="2"/>
  <c r="B81" i="2"/>
  <c r="C81" i="2"/>
  <c r="D81" i="2"/>
  <c r="E81" i="2"/>
  <c r="F81" i="2"/>
  <c r="I81" i="2"/>
  <c r="J81" i="2"/>
  <c r="K81" i="2"/>
  <c r="L81" i="2"/>
  <c r="M81" i="2"/>
  <c r="N81" i="2"/>
  <c r="Q81" i="2"/>
  <c r="R81" i="2"/>
  <c r="S81" i="2"/>
  <c r="T81" i="2"/>
  <c r="U81" i="2"/>
  <c r="V81" i="2"/>
  <c r="Y81" i="2"/>
  <c r="Z81" i="2"/>
  <c r="AA81" i="2"/>
  <c r="AB81" i="2"/>
  <c r="AC81" i="2"/>
  <c r="AD81" i="2"/>
  <c r="A82" i="2"/>
  <c r="B82" i="2"/>
  <c r="C82" i="2"/>
  <c r="D82" i="2"/>
  <c r="E82" i="2"/>
  <c r="F82" i="2"/>
  <c r="I82" i="2"/>
  <c r="J82" i="2"/>
  <c r="K82" i="2"/>
  <c r="L82" i="2"/>
  <c r="M82" i="2"/>
  <c r="N82" i="2"/>
  <c r="Q82" i="2"/>
  <c r="R82" i="2"/>
  <c r="S82" i="2"/>
  <c r="T82" i="2"/>
  <c r="U82" i="2"/>
  <c r="V82" i="2"/>
  <c r="Y82" i="2"/>
  <c r="Z82" i="2"/>
  <c r="AA82" i="2"/>
  <c r="AB82" i="2"/>
  <c r="AC82" i="2"/>
  <c r="AD82" i="2"/>
  <c r="A83" i="2"/>
  <c r="B83" i="2"/>
  <c r="C83" i="2"/>
  <c r="D83" i="2"/>
  <c r="E83" i="2"/>
  <c r="F83" i="2"/>
  <c r="I83" i="2"/>
  <c r="J83" i="2"/>
  <c r="K83" i="2"/>
  <c r="L83" i="2"/>
  <c r="M83" i="2"/>
  <c r="N83" i="2"/>
  <c r="Q83" i="2"/>
  <c r="R83" i="2"/>
  <c r="S83" i="2"/>
  <c r="T83" i="2"/>
  <c r="U83" i="2"/>
  <c r="V83" i="2"/>
  <c r="Y83" i="2"/>
  <c r="Z83" i="2"/>
  <c r="AA83" i="2"/>
  <c r="AB83" i="2"/>
  <c r="AC83" i="2"/>
  <c r="AD83" i="2"/>
  <c r="A84" i="2"/>
  <c r="B84" i="2"/>
  <c r="C84" i="2"/>
  <c r="D84" i="2"/>
  <c r="E84" i="2"/>
  <c r="F84" i="2"/>
  <c r="I84" i="2"/>
  <c r="J84" i="2"/>
  <c r="K84" i="2"/>
  <c r="L84" i="2"/>
  <c r="M84" i="2"/>
  <c r="N84" i="2"/>
  <c r="Q84" i="2"/>
  <c r="R84" i="2"/>
  <c r="S84" i="2"/>
  <c r="T84" i="2"/>
  <c r="U84" i="2"/>
  <c r="V84" i="2"/>
  <c r="Y84" i="2"/>
  <c r="Z84" i="2"/>
  <c r="AA84" i="2"/>
  <c r="AB84" i="2"/>
  <c r="AC84" i="2"/>
  <c r="AD84" i="2"/>
  <c r="A85" i="2"/>
  <c r="B85" i="2"/>
  <c r="C85" i="2"/>
  <c r="D85" i="2"/>
  <c r="E85" i="2"/>
  <c r="F85" i="2"/>
  <c r="I85" i="2"/>
  <c r="J85" i="2"/>
  <c r="K85" i="2"/>
  <c r="L85" i="2"/>
  <c r="M85" i="2"/>
  <c r="N85" i="2"/>
  <c r="Q85" i="2"/>
  <c r="R85" i="2"/>
  <c r="S85" i="2"/>
  <c r="T85" i="2"/>
  <c r="U85" i="2"/>
  <c r="V85" i="2"/>
  <c r="Y85" i="2"/>
  <c r="Z85" i="2"/>
  <c r="AA85" i="2"/>
  <c r="AB85" i="2"/>
  <c r="AC85" i="2"/>
  <c r="AD85" i="2"/>
  <c r="A86" i="2"/>
  <c r="B86" i="2"/>
  <c r="C86" i="2"/>
  <c r="D86" i="2"/>
  <c r="E86" i="2"/>
  <c r="F86" i="2"/>
  <c r="I86" i="2"/>
  <c r="J86" i="2"/>
  <c r="K86" i="2"/>
  <c r="L86" i="2"/>
  <c r="M86" i="2"/>
  <c r="N86" i="2"/>
  <c r="Q86" i="2"/>
  <c r="R86" i="2"/>
  <c r="S86" i="2"/>
  <c r="T86" i="2"/>
  <c r="U86" i="2"/>
  <c r="V86" i="2"/>
  <c r="Y86" i="2"/>
  <c r="Z86" i="2"/>
  <c r="AA86" i="2"/>
  <c r="AB86" i="2"/>
  <c r="AC86" i="2"/>
  <c r="AD86" i="2"/>
  <c r="A87" i="2"/>
  <c r="B87" i="2"/>
  <c r="C87" i="2"/>
  <c r="D87" i="2"/>
  <c r="E87" i="2"/>
  <c r="F87" i="2"/>
  <c r="I87" i="2"/>
  <c r="J87" i="2"/>
  <c r="K87" i="2"/>
  <c r="L87" i="2"/>
  <c r="M87" i="2"/>
  <c r="N87" i="2"/>
  <c r="Q87" i="2"/>
  <c r="R87" i="2"/>
  <c r="S87" i="2"/>
  <c r="T87" i="2"/>
  <c r="U87" i="2"/>
  <c r="V87" i="2"/>
  <c r="Y87" i="2"/>
  <c r="Z87" i="2"/>
  <c r="AA87" i="2"/>
  <c r="AB87" i="2"/>
  <c r="AC87" i="2"/>
  <c r="AD87" i="2"/>
  <c r="A88" i="2"/>
  <c r="B88" i="2"/>
  <c r="C88" i="2"/>
  <c r="D88" i="2"/>
  <c r="E88" i="2"/>
  <c r="F88" i="2"/>
  <c r="I88" i="2"/>
  <c r="J88" i="2"/>
  <c r="K88" i="2"/>
  <c r="L88" i="2"/>
  <c r="M88" i="2"/>
  <c r="N88" i="2"/>
  <c r="Q88" i="2"/>
  <c r="R88" i="2"/>
  <c r="S88" i="2"/>
  <c r="T88" i="2"/>
  <c r="U88" i="2"/>
  <c r="V88" i="2"/>
  <c r="Y88" i="2"/>
  <c r="Z88" i="2"/>
  <c r="AA88" i="2"/>
  <c r="AB88" i="2"/>
  <c r="AC88" i="2"/>
  <c r="AD88" i="2"/>
  <c r="A89" i="2"/>
  <c r="B89" i="2"/>
  <c r="C89" i="2"/>
  <c r="D89" i="2"/>
  <c r="E89" i="2"/>
  <c r="F89" i="2"/>
  <c r="I89" i="2"/>
  <c r="J89" i="2"/>
  <c r="K89" i="2"/>
  <c r="L89" i="2"/>
  <c r="M89" i="2"/>
  <c r="N89" i="2"/>
  <c r="Q89" i="2"/>
  <c r="R89" i="2"/>
  <c r="S89" i="2"/>
  <c r="T89" i="2"/>
  <c r="U89" i="2"/>
  <c r="V89" i="2"/>
  <c r="Y89" i="2"/>
  <c r="Z89" i="2"/>
  <c r="AA89" i="2"/>
  <c r="AB89" i="2"/>
  <c r="AC89" i="2"/>
  <c r="AD89" i="2"/>
  <c r="A90" i="2"/>
  <c r="B90" i="2"/>
  <c r="C90" i="2"/>
  <c r="D90" i="2"/>
  <c r="E90" i="2"/>
  <c r="F90" i="2"/>
  <c r="I90" i="2"/>
  <c r="J90" i="2"/>
  <c r="K90" i="2"/>
  <c r="L90" i="2"/>
  <c r="M90" i="2"/>
  <c r="N90" i="2"/>
  <c r="Q90" i="2"/>
  <c r="R90" i="2"/>
  <c r="S90" i="2"/>
  <c r="T90" i="2"/>
  <c r="U90" i="2"/>
  <c r="V90" i="2"/>
  <c r="Y90" i="2"/>
  <c r="Z90" i="2"/>
  <c r="AA90" i="2"/>
  <c r="AB90" i="2"/>
  <c r="AC90" i="2"/>
  <c r="AD90" i="2"/>
  <c r="A91" i="2"/>
  <c r="B91" i="2"/>
  <c r="C91" i="2"/>
  <c r="D91" i="2"/>
  <c r="E91" i="2"/>
  <c r="F91" i="2"/>
  <c r="I91" i="2"/>
  <c r="J91" i="2"/>
  <c r="K91" i="2"/>
  <c r="L91" i="2"/>
  <c r="M91" i="2"/>
  <c r="N91" i="2"/>
  <c r="Q91" i="2"/>
  <c r="R91" i="2"/>
  <c r="S91" i="2"/>
  <c r="T91" i="2"/>
  <c r="U91" i="2"/>
  <c r="V91" i="2"/>
  <c r="Y91" i="2"/>
  <c r="Z91" i="2"/>
  <c r="AA91" i="2"/>
  <c r="AB91" i="2"/>
  <c r="AC91" i="2"/>
  <c r="AD91" i="2"/>
  <c r="A92" i="2"/>
  <c r="B92" i="2"/>
  <c r="C92" i="2"/>
  <c r="D92" i="2"/>
  <c r="E92" i="2"/>
  <c r="F92" i="2"/>
  <c r="I92" i="2"/>
  <c r="J92" i="2"/>
  <c r="K92" i="2"/>
  <c r="L92" i="2"/>
  <c r="M92" i="2"/>
  <c r="N92" i="2"/>
  <c r="Q92" i="2"/>
  <c r="R92" i="2"/>
  <c r="S92" i="2"/>
  <c r="T92" i="2"/>
  <c r="U92" i="2"/>
  <c r="V92" i="2"/>
  <c r="Y92" i="2"/>
  <c r="Z92" i="2"/>
  <c r="AA92" i="2"/>
  <c r="AB92" i="2"/>
  <c r="AC92" i="2"/>
  <c r="AD92" i="2"/>
  <c r="A93" i="2"/>
  <c r="B93" i="2"/>
  <c r="C93" i="2"/>
  <c r="D93" i="2"/>
  <c r="E93" i="2"/>
  <c r="F93" i="2"/>
  <c r="I93" i="2"/>
  <c r="J93" i="2"/>
  <c r="K93" i="2"/>
  <c r="L93" i="2"/>
  <c r="M93" i="2"/>
  <c r="N93" i="2"/>
  <c r="Q93" i="2"/>
  <c r="R93" i="2"/>
  <c r="S93" i="2"/>
  <c r="T93" i="2"/>
  <c r="U93" i="2"/>
  <c r="V93" i="2"/>
  <c r="Y93" i="2"/>
  <c r="Z93" i="2"/>
  <c r="AA93" i="2"/>
  <c r="AB93" i="2"/>
  <c r="AC93" i="2"/>
  <c r="AD93" i="2"/>
  <c r="A94" i="2"/>
  <c r="B94" i="2"/>
  <c r="C94" i="2"/>
  <c r="D94" i="2"/>
  <c r="E94" i="2"/>
  <c r="F94" i="2"/>
  <c r="I94" i="2"/>
  <c r="J94" i="2"/>
  <c r="K94" i="2"/>
  <c r="L94" i="2"/>
  <c r="M94" i="2"/>
  <c r="N94" i="2"/>
  <c r="Q94" i="2"/>
  <c r="R94" i="2"/>
  <c r="S94" i="2"/>
  <c r="T94" i="2"/>
  <c r="U94" i="2"/>
  <c r="V94" i="2"/>
  <c r="Y94" i="2"/>
  <c r="Z94" i="2"/>
  <c r="AA94" i="2"/>
  <c r="AB94" i="2"/>
  <c r="AC94" i="2"/>
  <c r="AD94" i="2"/>
  <c r="A95" i="2"/>
  <c r="B95" i="2"/>
  <c r="C95" i="2"/>
  <c r="D95" i="2"/>
  <c r="E95" i="2"/>
  <c r="F95" i="2"/>
  <c r="I95" i="2"/>
  <c r="J95" i="2"/>
  <c r="K95" i="2"/>
  <c r="L95" i="2"/>
  <c r="M95" i="2"/>
  <c r="N95" i="2"/>
  <c r="Q95" i="2"/>
  <c r="R95" i="2"/>
  <c r="S95" i="2"/>
  <c r="T95" i="2"/>
  <c r="U95" i="2"/>
  <c r="V95" i="2"/>
  <c r="Y95" i="2"/>
  <c r="Z95" i="2"/>
  <c r="AA95" i="2"/>
  <c r="AB95" i="2"/>
  <c r="AC95" i="2"/>
  <c r="AD95" i="2"/>
  <c r="A96" i="2"/>
  <c r="B96" i="2"/>
  <c r="C96" i="2"/>
  <c r="D96" i="2"/>
  <c r="E96" i="2"/>
  <c r="F96" i="2"/>
  <c r="I96" i="2"/>
  <c r="J96" i="2"/>
  <c r="K96" i="2"/>
  <c r="L96" i="2"/>
  <c r="M96" i="2"/>
  <c r="N96" i="2"/>
  <c r="Q96" i="2"/>
  <c r="R96" i="2"/>
  <c r="S96" i="2"/>
  <c r="T96" i="2"/>
  <c r="U96" i="2"/>
  <c r="V96" i="2"/>
  <c r="Y96" i="2"/>
  <c r="Z96" i="2"/>
  <c r="AA96" i="2"/>
  <c r="AB96" i="2"/>
  <c r="AC96" i="2"/>
  <c r="AD96" i="2"/>
  <c r="A97" i="2"/>
  <c r="B97" i="2"/>
  <c r="C97" i="2"/>
  <c r="D97" i="2"/>
  <c r="E97" i="2"/>
  <c r="F97" i="2"/>
  <c r="I97" i="2"/>
  <c r="J97" i="2"/>
  <c r="K97" i="2"/>
  <c r="L97" i="2"/>
  <c r="M97" i="2"/>
  <c r="N97" i="2"/>
  <c r="Q97" i="2"/>
  <c r="R97" i="2"/>
  <c r="S97" i="2"/>
  <c r="T97" i="2"/>
  <c r="U97" i="2"/>
  <c r="V97" i="2"/>
  <c r="Y97" i="2"/>
  <c r="Z97" i="2"/>
  <c r="AA97" i="2"/>
  <c r="AB97" i="2"/>
  <c r="AC97" i="2"/>
  <c r="AD97" i="2"/>
  <c r="A98" i="2"/>
  <c r="B98" i="2"/>
  <c r="C98" i="2"/>
  <c r="D98" i="2"/>
  <c r="E98" i="2"/>
  <c r="F98" i="2"/>
  <c r="I98" i="2"/>
  <c r="J98" i="2"/>
  <c r="K98" i="2"/>
  <c r="L98" i="2"/>
  <c r="M98" i="2"/>
  <c r="N98" i="2"/>
  <c r="Q98" i="2"/>
  <c r="R98" i="2"/>
  <c r="S98" i="2"/>
  <c r="T98" i="2"/>
  <c r="U98" i="2"/>
  <c r="V98" i="2"/>
  <c r="Y98" i="2"/>
  <c r="Z98" i="2"/>
  <c r="AA98" i="2"/>
  <c r="AB98" i="2"/>
  <c r="AC98" i="2"/>
  <c r="AD98" i="2"/>
  <c r="A99" i="2"/>
  <c r="B99" i="2"/>
  <c r="C99" i="2"/>
  <c r="D99" i="2"/>
  <c r="E99" i="2"/>
  <c r="F99" i="2"/>
  <c r="I99" i="2"/>
  <c r="J99" i="2"/>
  <c r="K99" i="2"/>
  <c r="L99" i="2"/>
  <c r="M99" i="2"/>
  <c r="N99" i="2"/>
  <c r="Q99" i="2"/>
  <c r="R99" i="2"/>
  <c r="S99" i="2"/>
  <c r="T99" i="2"/>
  <c r="U99" i="2"/>
  <c r="V99" i="2"/>
  <c r="Y99" i="2"/>
  <c r="Z99" i="2"/>
  <c r="AA99" i="2"/>
  <c r="AB99" i="2"/>
  <c r="AC99" i="2"/>
  <c r="AD99" i="2"/>
  <c r="A100" i="2"/>
  <c r="B100" i="2"/>
  <c r="C100" i="2"/>
  <c r="D100" i="2"/>
  <c r="E100" i="2"/>
  <c r="F100" i="2"/>
  <c r="I100" i="2"/>
  <c r="J100" i="2"/>
  <c r="K100" i="2"/>
  <c r="L100" i="2"/>
  <c r="M100" i="2"/>
  <c r="N100" i="2"/>
  <c r="Q100" i="2"/>
  <c r="R100" i="2"/>
  <c r="S100" i="2"/>
  <c r="T100" i="2"/>
  <c r="U100" i="2"/>
  <c r="V100" i="2"/>
  <c r="Y100" i="2"/>
  <c r="Z100" i="2"/>
  <c r="AA100" i="2"/>
  <c r="AB100" i="2"/>
  <c r="AC100" i="2"/>
  <c r="AD100" i="2"/>
  <c r="D11" i="2"/>
  <c r="H13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J13" i="1"/>
  <c r="M13" i="1"/>
  <c r="P13" i="1"/>
  <c r="K16" i="1"/>
  <c r="L13" i="1"/>
  <c r="I16" i="1"/>
  <c r="J16" i="1"/>
  <c r="L16" i="1"/>
  <c r="M16" i="1"/>
  <c r="K13" i="1"/>
  <c r="N16" i="1"/>
  <c r="I17" i="1"/>
  <c r="K17" i="1"/>
  <c r="J17" i="1"/>
  <c r="L17" i="1"/>
  <c r="M17" i="1"/>
  <c r="N17" i="1"/>
  <c r="I18" i="1"/>
  <c r="K18" i="1"/>
  <c r="J18" i="1"/>
  <c r="L18" i="1"/>
  <c r="M18" i="1"/>
  <c r="N18" i="1"/>
  <c r="I19" i="1"/>
  <c r="K19" i="1"/>
  <c r="J19" i="1"/>
  <c r="L19" i="1"/>
  <c r="M19" i="1"/>
  <c r="N19" i="1"/>
  <c r="I20" i="1"/>
  <c r="K20" i="1"/>
  <c r="J20" i="1"/>
  <c r="L20" i="1"/>
  <c r="M20" i="1"/>
  <c r="N20" i="1"/>
  <c r="I21" i="1"/>
  <c r="K21" i="1"/>
  <c r="J21" i="1"/>
  <c r="L21" i="1"/>
  <c r="M21" i="1"/>
  <c r="N21" i="1"/>
  <c r="I22" i="1"/>
  <c r="K22" i="1"/>
  <c r="J22" i="1"/>
  <c r="L22" i="1"/>
  <c r="M22" i="1"/>
  <c r="N22" i="1"/>
  <c r="I23" i="1"/>
  <c r="K23" i="1"/>
  <c r="J23" i="1"/>
  <c r="L23" i="1"/>
  <c r="M23" i="1"/>
  <c r="N23" i="1"/>
  <c r="I24" i="1"/>
  <c r="K24" i="1"/>
  <c r="J24" i="1"/>
  <c r="L24" i="1"/>
  <c r="M24" i="1"/>
  <c r="N24" i="1"/>
  <c r="I25" i="1"/>
  <c r="K25" i="1"/>
  <c r="J25" i="1"/>
  <c r="L25" i="1"/>
  <c r="M25" i="1"/>
  <c r="N25" i="1"/>
  <c r="I26" i="1"/>
  <c r="K26" i="1"/>
  <c r="J26" i="1"/>
  <c r="L26" i="1"/>
  <c r="M26" i="1"/>
  <c r="N26" i="1"/>
  <c r="I27" i="1"/>
  <c r="K27" i="1"/>
  <c r="J27" i="1"/>
  <c r="L27" i="1"/>
  <c r="M27" i="1"/>
  <c r="N27" i="1"/>
  <c r="I28" i="1"/>
  <c r="K28" i="1"/>
  <c r="J28" i="1"/>
  <c r="L28" i="1"/>
  <c r="M28" i="1"/>
  <c r="N28" i="1"/>
  <c r="I29" i="1"/>
  <c r="K29" i="1"/>
  <c r="J29" i="1"/>
  <c r="L29" i="1"/>
  <c r="M29" i="1"/>
  <c r="N29" i="1"/>
  <c r="I30" i="1"/>
  <c r="K30" i="1"/>
  <c r="J30" i="1"/>
  <c r="L30" i="1"/>
  <c r="M30" i="1"/>
  <c r="N30" i="1"/>
  <c r="I31" i="1"/>
  <c r="K31" i="1"/>
  <c r="J31" i="1"/>
  <c r="L31" i="1"/>
  <c r="M31" i="1"/>
  <c r="N31" i="1"/>
  <c r="I32" i="1"/>
  <c r="K32" i="1"/>
  <c r="J32" i="1"/>
  <c r="L32" i="1"/>
  <c r="M32" i="1"/>
  <c r="N32" i="1"/>
  <c r="I33" i="1"/>
  <c r="K33" i="1"/>
  <c r="J33" i="1"/>
  <c r="L33" i="1"/>
  <c r="M33" i="1"/>
  <c r="N33" i="1"/>
  <c r="I34" i="1"/>
  <c r="K34" i="1"/>
  <c r="J34" i="1"/>
  <c r="L34" i="1"/>
  <c r="M34" i="1"/>
  <c r="N34" i="1"/>
  <c r="I35" i="1"/>
  <c r="K35" i="1"/>
  <c r="J35" i="1"/>
  <c r="L35" i="1"/>
  <c r="M35" i="1"/>
  <c r="N35" i="1"/>
  <c r="I36" i="1"/>
  <c r="K36" i="1"/>
  <c r="J36" i="1"/>
  <c r="L36" i="1"/>
  <c r="M36" i="1"/>
  <c r="N36" i="1"/>
  <c r="I37" i="1"/>
  <c r="K37" i="1"/>
  <c r="J37" i="1"/>
  <c r="L37" i="1"/>
  <c r="M37" i="1"/>
  <c r="N37" i="1"/>
  <c r="I38" i="1"/>
  <c r="K38" i="1"/>
  <c r="J38" i="1"/>
  <c r="L38" i="1"/>
  <c r="M38" i="1"/>
  <c r="N38" i="1"/>
  <c r="I39" i="1"/>
  <c r="K39" i="1"/>
  <c r="J39" i="1"/>
  <c r="L39" i="1"/>
  <c r="M39" i="1"/>
  <c r="N39" i="1"/>
  <c r="I40" i="1"/>
  <c r="K40" i="1"/>
  <c r="J40" i="1"/>
  <c r="L40" i="1"/>
  <c r="M40" i="1"/>
  <c r="N40" i="1"/>
  <c r="I41" i="1"/>
  <c r="K41" i="1"/>
  <c r="J41" i="1"/>
  <c r="L41" i="1"/>
  <c r="M41" i="1"/>
  <c r="N41" i="1"/>
  <c r="I42" i="1"/>
  <c r="K42" i="1"/>
  <c r="J42" i="1"/>
  <c r="L42" i="1"/>
  <c r="M42" i="1"/>
  <c r="N42" i="1"/>
  <c r="I43" i="1"/>
  <c r="K43" i="1"/>
  <c r="J43" i="1"/>
  <c r="L43" i="1"/>
  <c r="M43" i="1"/>
  <c r="N43" i="1"/>
  <c r="I44" i="1"/>
  <c r="K44" i="1"/>
  <c r="J44" i="1"/>
  <c r="L44" i="1"/>
  <c r="M44" i="1"/>
  <c r="N44" i="1"/>
  <c r="I45" i="1"/>
  <c r="K45" i="1"/>
  <c r="J45" i="1"/>
  <c r="L45" i="1"/>
  <c r="M45" i="1"/>
  <c r="N45" i="1"/>
  <c r="I46" i="1"/>
  <c r="K46" i="1"/>
  <c r="J46" i="1"/>
  <c r="L46" i="1"/>
  <c r="M46" i="1"/>
  <c r="N46" i="1"/>
  <c r="I47" i="1"/>
  <c r="K47" i="1"/>
  <c r="J47" i="1"/>
  <c r="L47" i="1"/>
  <c r="M47" i="1"/>
  <c r="N47" i="1"/>
  <c r="I48" i="1"/>
  <c r="K48" i="1"/>
  <c r="J48" i="1"/>
  <c r="L48" i="1"/>
  <c r="M48" i="1"/>
  <c r="N48" i="1"/>
  <c r="I49" i="1"/>
  <c r="K49" i="1"/>
  <c r="J49" i="1"/>
  <c r="L49" i="1"/>
  <c r="M49" i="1"/>
  <c r="N49" i="1"/>
  <c r="I50" i="1"/>
  <c r="K50" i="1"/>
  <c r="J50" i="1"/>
  <c r="L50" i="1"/>
  <c r="M50" i="1"/>
  <c r="N50" i="1"/>
  <c r="I51" i="1"/>
  <c r="K51" i="1"/>
  <c r="J51" i="1"/>
  <c r="L51" i="1"/>
  <c r="M51" i="1"/>
  <c r="N51" i="1"/>
  <c r="I52" i="1"/>
  <c r="K52" i="1"/>
  <c r="J52" i="1"/>
  <c r="L52" i="1"/>
  <c r="M52" i="1"/>
  <c r="N52" i="1"/>
  <c r="I53" i="1"/>
  <c r="K53" i="1"/>
  <c r="J53" i="1"/>
  <c r="L53" i="1"/>
  <c r="M53" i="1"/>
  <c r="N53" i="1"/>
  <c r="I54" i="1"/>
  <c r="K54" i="1"/>
  <c r="J54" i="1"/>
  <c r="L54" i="1"/>
  <c r="M54" i="1"/>
  <c r="N54" i="1"/>
  <c r="I55" i="1"/>
  <c r="K55" i="1"/>
  <c r="J55" i="1"/>
  <c r="L55" i="1"/>
  <c r="M55" i="1"/>
  <c r="N55" i="1"/>
  <c r="I56" i="1"/>
  <c r="K56" i="1"/>
  <c r="J56" i="1"/>
  <c r="L56" i="1"/>
  <c r="M56" i="1"/>
  <c r="N56" i="1"/>
  <c r="I57" i="1"/>
  <c r="K57" i="1"/>
  <c r="J57" i="1"/>
  <c r="L57" i="1"/>
  <c r="M57" i="1"/>
  <c r="N57" i="1"/>
  <c r="I58" i="1"/>
  <c r="K58" i="1"/>
  <c r="J58" i="1"/>
  <c r="L58" i="1"/>
  <c r="M58" i="1"/>
  <c r="N58" i="1"/>
  <c r="I59" i="1"/>
  <c r="K59" i="1"/>
  <c r="J59" i="1"/>
  <c r="L59" i="1"/>
  <c r="M59" i="1"/>
  <c r="N59" i="1"/>
  <c r="I60" i="1"/>
  <c r="K60" i="1"/>
  <c r="J60" i="1"/>
  <c r="L60" i="1"/>
  <c r="M60" i="1"/>
  <c r="N60" i="1"/>
  <c r="I61" i="1"/>
  <c r="K61" i="1"/>
  <c r="J61" i="1"/>
  <c r="L61" i="1"/>
  <c r="M61" i="1"/>
  <c r="N61" i="1"/>
  <c r="I62" i="1"/>
  <c r="K62" i="1"/>
  <c r="J62" i="1"/>
  <c r="L62" i="1"/>
  <c r="M62" i="1"/>
  <c r="N62" i="1"/>
  <c r="I63" i="1"/>
  <c r="K63" i="1"/>
  <c r="J63" i="1"/>
  <c r="L63" i="1"/>
  <c r="M63" i="1"/>
  <c r="N63" i="1"/>
  <c r="I64" i="1"/>
  <c r="K64" i="1"/>
  <c r="J64" i="1"/>
  <c r="L64" i="1"/>
  <c r="M64" i="1"/>
  <c r="N64" i="1"/>
  <c r="I65" i="1"/>
  <c r="K65" i="1"/>
  <c r="J65" i="1"/>
  <c r="L65" i="1"/>
  <c r="M65" i="1"/>
  <c r="N65" i="1"/>
  <c r="I66" i="1"/>
  <c r="K66" i="1"/>
  <c r="J66" i="1"/>
  <c r="L66" i="1"/>
  <c r="M66" i="1"/>
  <c r="N66" i="1"/>
  <c r="I67" i="1"/>
  <c r="K67" i="1"/>
  <c r="J67" i="1"/>
  <c r="L67" i="1"/>
  <c r="M67" i="1"/>
  <c r="N67" i="1"/>
  <c r="I68" i="1"/>
  <c r="K68" i="1"/>
  <c r="J68" i="1"/>
  <c r="L68" i="1"/>
  <c r="M68" i="1"/>
  <c r="N68" i="1"/>
  <c r="I69" i="1"/>
  <c r="K69" i="1"/>
  <c r="J69" i="1"/>
  <c r="L69" i="1"/>
  <c r="M69" i="1"/>
  <c r="N69" i="1"/>
  <c r="I70" i="1"/>
  <c r="K70" i="1"/>
  <c r="J70" i="1"/>
  <c r="L70" i="1"/>
  <c r="M70" i="1"/>
  <c r="N70" i="1"/>
  <c r="I71" i="1"/>
  <c r="K71" i="1"/>
  <c r="J71" i="1"/>
  <c r="L71" i="1"/>
  <c r="M71" i="1"/>
  <c r="N71" i="1"/>
  <c r="I72" i="1"/>
  <c r="K72" i="1"/>
  <c r="J72" i="1"/>
  <c r="L72" i="1"/>
  <c r="M72" i="1"/>
  <c r="N72" i="1"/>
  <c r="I73" i="1"/>
  <c r="K73" i="1"/>
  <c r="J73" i="1"/>
  <c r="L73" i="1"/>
  <c r="M73" i="1"/>
  <c r="N73" i="1"/>
  <c r="I74" i="1"/>
  <c r="K74" i="1"/>
  <c r="J74" i="1"/>
  <c r="L74" i="1"/>
  <c r="M74" i="1"/>
  <c r="N74" i="1"/>
  <c r="I75" i="1"/>
  <c r="K75" i="1"/>
  <c r="J75" i="1"/>
  <c r="L75" i="1"/>
  <c r="M75" i="1"/>
  <c r="N75" i="1"/>
  <c r="I76" i="1"/>
  <c r="K76" i="1"/>
  <c r="J76" i="1"/>
  <c r="L76" i="1"/>
  <c r="M76" i="1"/>
  <c r="N76" i="1"/>
  <c r="I77" i="1"/>
  <c r="K77" i="1"/>
  <c r="J77" i="1"/>
  <c r="L77" i="1"/>
  <c r="M77" i="1"/>
  <c r="N77" i="1"/>
  <c r="I78" i="1"/>
  <c r="K78" i="1"/>
  <c r="J78" i="1"/>
  <c r="L78" i="1"/>
  <c r="M78" i="1"/>
  <c r="N78" i="1"/>
  <c r="I79" i="1"/>
  <c r="K79" i="1"/>
  <c r="J79" i="1"/>
  <c r="L79" i="1"/>
  <c r="M79" i="1"/>
  <c r="N79" i="1"/>
  <c r="I80" i="1"/>
  <c r="K80" i="1"/>
  <c r="J80" i="1"/>
  <c r="L80" i="1"/>
  <c r="M80" i="1"/>
  <c r="N80" i="1"/>
  <c r="I81" i="1"/>
  <c r="K81" i="1"/>
  <c r="J81" i="1"/>
  <c r="L81" i="1"/>
  <c r="M81" i="1"/>
  <c r="N81" i="1"/>
  <c r="I82" i="1"/>
  <c r="K82" i="1"/>
  <c r="J82" i="1"/>
  <c r="L82" i="1"/>
  <c r="M82" i="1"/>
  <c r="N82" i="1"/>
  <c r="I83" i="1"/>
  <c r="K83" i="1"/>
  <c r="J83" i="1"/>
  <c r="L83" i="1"/>
  <c r="M83" i="1"/>
  <c r="N83" i="1"/>
  <c r="I84" i="1"/>
  <c r="K84" i="1"/>
  <c r="J84" i="1"/>
  <c r="L84" i="1"/>
  <c r="M84" i="1"/>
  <c r="N84" i="1"/>
  <c r="I85" i="1"/>
  <c r="K85" i="1"/>
  <c r="J85" i="1"/>
  <c r="L85" i="1"/>
  <c r="M85" i="1"/>
  <c r="N85" i="1"/>
  <c r="I86" i="1"/>
  <c r="K86" i="1"/>
  <c r="J86" i="1"/>
  <c r="L86" i="1"/>
  <c r="M86" i="1"/>
  <c r="N86" i="1"/>
  <c r="I87" i="1"/>
  <c r="K87" i="1"/>
  <c r="J87" i="1"/>
  <c r="L87" i="1"/>
  <c r="M87" i="1"/>
  <c r="N87" i="1"/>
  <c r="I88" i="1"/>
  <c r="K88" i="1"/>
  <c r="J88" i="1"/>
  <c r="L88" i="1"/>
  <c r="M88" i="1"/>
  <c r="N88" i="1"/>
  <c r="I89" i="1"/>
  <c r="K89" i="1"/>
  <c r="J89" i="1"/>
  <c r="L89" i="1"/>
  <c r="M89" i="1"/>
  <c r="N89" i="1"/>
  <c r="I90" i="1"/>
  <c r="K90" i="1"/>
  <c r="J90" i="1"/>
  <c r="L90" i="1"/>
  <c r="M90" i="1"/>
  <c r="N90" i="1"/>
  <c r="I91" i="1"/>
  <c r="K91" i="1"/>
  <c r="J91" i="1"/>
  <c r="L91" i="1"/>
  <c r="M91" i="1"/>
  <c r="N91" i="1"/>
  <c r="I92" i="1"/>
  <c r="K92" i="1"/>
  <c r="J92" i="1"/>
  <c r="L92" i="1"/>
  <c r="M92" i="1"/>
  <c r="N92" i="1"/>
  <c r="I93" i="1"/>
  <c r="K93" i="1"/>
  <c r="J93" i="1"/>
  <c r="L93" i="1"/>
  <c r="M93" i="1"/>
  <c r="N93" i="1"/>
  <c r="I94" i="1"/>
  <c r="K94" i="1"/>
  <c r="J94" i="1"/>
  <c r="L94" i="1"/>
  <c r="M94" i="1"/>
  <c r="N94" i="1"/>
  <c r="I95" i="1"/>
  <c r="K95" i="1"/>
  <c r="J95" i="1"/>
  <c r="L95" i="1"/>
  <c r="M95" i="1"/>
  <c r="N95" i="1"/>
  <c r="I96" i="1"/>
  <c r="K96" i="1"/>
  <c r="J96" i="1"/>
  <c r="L96" i="1"/>
  <c r="M96" i="1"/>
  <c r="N96" i="1"/>
  <c r="I97" i="1"/>
  <c r="K97" i="1"/>
  <c r="J97" i="1"/>
  <c r="L97" i="1"/>
  <c r="M97" i="1"/>
  <c r="N97" i="1"/>
  <c r="I98" i="1"/>
  <c r="K98" i="1"/>
  <c r="J98" i="1"/>
  <c r="L98" i="1"/>
  <c r="M98" i="1"/>
  <c r="N98" i="1"/>
  <c r="I99" i="1"/>
  <c r="K99" i="1"/>
  <c r="J99" i="1"/>
  <c r="L99" i="1"/>
  <c r="M99" i="1"/>
  <c r="N99" i="1"/>
  <c r="I100" i="1"/>
  <c r="K100" i="1"/>
  <c r="J100" i="1"/>
  <c r="L100" i="1"/>
  <c r="M100" i="1"/>
  <c r="N100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R16" i="1"/>
  <c r="S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3" i="3"/>
  <c r="Z13" i="3"/>
  <c r="Z100" i="3"/>
  <c r="AB100" i="3"/>
  <c r="AC100" i="3"/>
  <c r="AD100" i="3"/>
  <c r="R100" i="3"/>
  <c r="T100" i="3"/>
  <c r="U100" i="3"/>
  <c r="V100" i="3"/>
  <c r="J100" i="3"/>
  <c r="L100" i="3"/>
  <c r="M100" i="3"/>
  <c r="N100" i="3"/>
</calcChain>
</file>

<file path=xl/sharedStrings.xml><?xml version="1.0" encoding="utf-8"?>
<sst xmlns="http://schemas.openxmlformats.org/spreadsheetml/2006/main" count="194" uniqueCount="36">
  <si>
    <t>crossing coefficient</t>
  </si>
  <si>
    <t>time to next rf gap</t>
  </si>
  <si>
    <t>voltage at next rf gap</t>
  </si>
  <si>
    <t>voltage (V)</t>
  </si>
  <si>
    <t>freq(Hz)</t>
  </si>
  <si>
    <t>e_inject (eV)</t>
  </si>
  <si>
    <t>ev to Joules</t>
  </si>
  <si>
    <t>amu to Kg</t>
  </si>
  <si>
    <t>velocity (m/s)</t>
  </si>
  <si>
    <t>energy (eV)</t>
  </si>
  <si>
    <t>poffset</t>
  </si>
  <si>
    <t>mass (amu)</t>
  </si>
  <si>
    <t>total time</t>
  </si>
  <si>
    <t>index</t>
  </si>
  <si>
    <t>delta E percent</t>
  </si>
  <si>
    <t>delta T (ns)</t>
  </si>
  <si>
    <t>delta E (eV)</t>
  </si>
  <si>
    <t>Point mass model accelerator tracking sulfur</t>
  </si>
  <si>
    <t>Point mass model accelerator tracking phosphorus</t>
  </si>
  <si>
    <t>distance to next rf gap</t>
  </si>
  <si>
    <t>This is an Excel model of mass separation in a meqalac accelerator.</t>
  </si>
  <si>
    <t>A single point mass represents each species.</t>
  </si>
  <si>
    <t>Transit time effects are ignored.</t>
  </si>
  <si>
    <t>ESQ focusing is ignored.</t>
  </si>
  <si>
    <t>The widths of the acceleration gaps are ignored.</t>
  </si>
  <si>
    <t>The distances are calculated to select the green ions and reject the red ions. Both species are in the same accelerator.</t>
  </si>
  <si>
    <t>total length (m)</t>
  </si>
  <si>
    <t>A large crossing coefficient near 99% is sometimes required to get seperation</t>
  </si>
  <si>
    <t>First bl/2</t>
  </si>
  <si>
    <t>species 1 (selected species)</t>
  </si>
  <si>
    <t>species 2</t>
  </si>
  <si>
    <t>species 3</t>
  </si>
  <si>
    <t>species 4</t>
  </si>
  <si>
    <t>Period (ns)</t>
  </si>
  <si>
    <t>N</t>
  </si>
  <si>
    <t>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</si>
</sst>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20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2D00A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49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left"/>
    </xf>
    <xf numFmtId="11" fontId="0" fillId="3" borderId="0" xfId="0" applyNumberForma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11" fontId="0" fillId="4" borderId="0" xfId="0" applyNumberForma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11" fontId="0" fillId="5" borderId="0" xfId="0" applyNumberFormat="1" applyFill="1" applyAlignment="1">
      <alignment horizontal="left"/>
    </xf>
    <xf numFmtId="9" fontId="0" fillId="5" borderId="0" xfId="1" applyFont="1" applyFill="1" applyAlignment="1">
      <alignment horizontal="left"/>
    </xf>
    <xf numFmtId="2" fontId="0" fillId="5" borderId="0" xfId="0" applyNumberFormat="1" applyFill="1" applyAlignment="1">
      <alignment horizontal="left"/>
    </xf>
    <xf numFmtId="0" fontId="5" fillId="2" borderId="0" xfId="2" applyFont="1" applyBorder="1" applyAlignment="1">
      <alignment horizontal="left"/>
    </xf>
    <xf numFmtId="0" fontId="6" fillId="3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11" fontId="0" fillId="5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6" fillId="3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5" fillId="2" borderId="0" xfId="2" applyFont="1" applyBorder="1" applyAlignment="1">
      <alignment horizontal="left"/>
    </xf>
    <xf numFmtId="11" fontId="6" fillId="3" borderId="0" xfId="0" applyNumberFormat="1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11" fontId="0" fillId="6" borderId="0" xfId="0" applyNumberFormat="1" applyFill="1" applyBorder="1" applyAlignment="1">
      <alignment horizontal="left"/>
    </xf>
    <xf numFmtId="0" fontId="6" fillId="7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left"/>
    </xf>
    <xf numFmtId="0" fontId="0" fillId="7" borderId="0" xfId="0" applyFill="1" applyBorder="1" applyAlignment="1">
      <alignment horizontal="left"/>
    </xf>
    <xf numFmtId="11" fontId="0" fillId="7" borderId="0" xfId="0" applyNumberFormat="1" applyFill="1" applyBorder="1" applyAlignment="1">
      <alignment horizontal="left"/>
    </xf>
    <xf numFmtId="2" fontId="6" fillId="3" borderId="0" xfId="0" applyNumberFormat="1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left"/>
    </xf>
    <xf numFmtId="0" fontId="6" fillId="3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5" fillId="2" borderId="2" xfId="2" applyFont="1" applyBorder="1" applyAlignment="1">
      <alignment horizontal="left"/>
    </xf>
    <xf numFmtId="0" fontId="5" fillId="2" borderId="0" xfId="2" applyFont="1" applyBorder="1" applyAlignment="1">
      <alignment horizontal="left"/>
    </xf>
    <xf numFmtId="0" fontId="6" fillId="6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</cellXfs>
  <cellStyles count="4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  <cellStyle name="Note" xfId="2" builtinId="10"/>
    <cellStyle name="Percent" xfId="1" builtinId="5"/>
  </cellStyles>
  <dxfs count="0"/>
  <tableStyles count="0" defaultTableStyle="TableStyleMedium9" defaultPivotStyle="PivotStyleMedium4"/>
  <colors>
    <mruColors>
      <color rgb="FF81C3D5"/>
      <color rgb="FFC8C90D"/>
      <color rgb="FF80C2D3"/>
      <color rgb="FF71B1B8"/>
      <color rgb="FFD08382"/>
      <color rgb="FFA6C47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difference in kinetic energy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1584577789845"/>
          <c:y val="0.0842105263157895"/>
          <c:w val="0.825860304099918"/>
          <c:h val="0.8035089692735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Sheet1!$S$16:$S$100</c:f>
              <c:numCache>
                <c:formatCode>0%</c:formatCode>
                <c:ptCount val="85"/>
                <c:pt idx="0">
                  <c:v>0.0</c:v>
                </c:pt>
                <c:pt idx="1">
                  <c:v>0.00102081238181002</c:v>
                </c:pt>
                <c:pt idx="2">
                  <c:v>0.00325662079623951</c:v>
                </c:pt>
                <c:pt idx="3">
                  <c:v>0.00683172260891059</c:v>
                </c:pt>
                <c:pt idx="4">
                  <c:v>0.0117895769122449</c:v>
                </c:pt>
                <c:pt idx="5">
                  <c:v>0.0180884822442888</c:v>
                </c:pt>
                <c:pt idx="6">
                  <c:v>0.0256049234060417</c:v>
                </c:pt>
                <c:pt idx="7">
                  <c:v>0.0341440443426735</c:v>
                </c:pt>
                <c:pt idx="8">
                  <c:v>0.0434554210073553</c:v>
                </c:pt>
                <c:pt idx="9">
                  <c:v>0.0532516861319954</c:v>
                </c:pt>
                <c:pt idx="10">
                  <c:v>0.063227674870755</c:v>
                </c:pt>
                <c:pt idx="11">
                  <c:v>0.0730784080705985</c:v>
                </c:pt>
                <c:pt idx="12">
                  <c:v>0.0825150426319327</c:v>
                </c:pt>
                <c:pt idx="13">
                  <c:v>0.0912785474057785</c:v>
                </c:pt>
                <c:pt idx="14">
                  <c:v>0.0991511120392172</c:v>
                </c:pt>
                <c:pt idx="15">
                  <c:v>0.105965174075159</c:v>
                </c:pt>
                <c:pt idx="16">
                  <c:v>0.111609640050257</c:v>
                </c:pt>
                <c:pt idx="17">
                  <c:v>0.11603264361474</c:v>
                </c:pt>
                <c:pt idx="18">
                  <c:v>0.119240247778604</c:v>
                </c:pt>
                <c:pt idx="19">
                  <c:v>0.1212909266898</c:v>
                </c:pt>
                <c:pt idx="20">
                  <c:v>0.122286332639808</c:v>
                </c:pt>
                <c:pt idx="21">
                  <c:v>0.122359515731492</c:v>
                </c:pt>
                <c:pt idx="22">
                  <c:v>0.121662167294889</c:v>
                </c:pt>
                <c:pt idx="23">
                  <c:v>0.12035247549323</c:v>
                </c:pt>
                <c:pt idx="24">
                  <c:v>0.118584848441747</c:v>
                </c:pt>
                <c:pt idx="25">
                  <c:v>0.116502230237953</c:v>
                </c:pt>
                <c:pt idx="26">
                  <c:v>0.11423119015715</c:v>
                </c:pt>
                <c:pt idx="27">
                  <c:v>0.11187953891569</c:v>
                </c:pt>
                <c:pt idx="28">
                  <c:v>0.109535974813231</c:v>
                </c:pt>
                <c:pt idx="29">
                  <c:v>0.107271176881755</c:v>
                </c:pt>
                <c:pt idx="30">
                  <c:v>0.105139795835373</c:v>
                </c:pt>
                <c:pt idx="31">
                  <c:v>0.103182892912485</c:v>
                </c:pt>
                <c:pt idx="32">
                  <c:v>0.101430497611564</c:v>
                </c:pt>
                <c:pt idx="33">
                  <c:v>0.0999040695096513</c:v>
                </c:pt>
                <c:pt idx="34">
                  <c:v>0.0986187428888687</c:v>
                </c:pt>
                <c:pt idx="35">
                  <c:v>0.0975853020217637</c:v>
                </c:pt>
                <c:pt idx="36">
                  <c:v>0.0968118817075986</c:v>
                </c:pt>
                <c:pt idx="37">
                  <c:v>0.0963054165079961</c:v>
                </c:pt>
                <c:pt idx="38">
                  <c:v>0.0960728780318652</c:v>
                </c:pt>
                <c:pt idx="39">
                  <c:v>0.0961223469021156</c:v>
                </c:pt>
                <c:pt idx="40">
                  <c:v>0.0964639680704418</c:v>
                </c:pt>
                <c:pt idx="41">
                  <c:v>0.0971108373151933</c:v>
                </c:pt>
                <c:pt idx="42">
                  <c:v>0.098079864579771</c:v>
                </c:pt>
                <c:pt idx="43">
                  <c:v>0.0993926570771252</c:v>
                </c:pt>
                <c:pt idx="44">
                  <c:v>0.10107646194766</c:v>
                </c:pt>
                <c:pt idx="45">
                  <c:v>0.103165204195736</c:v>
                </c:pt>
                <c:pt idx="46">
                  <c:v>0.105700649287605</c:v>
                </c:pt>
                <c:pt idx="47">
                  <c:v>0.108733708579604</c:v>
                </c:pt>
                <c:pt idx="48">
                  <c:v>0.112325885102264</c:v>
                </c:pt>
                <c:pt idx="49">
                  <c:v>0.116550819387252</c:v>
                </c:pt>
                <c:pt idx="50">
                  <c:v>0.121495827009313</c:v>
                </c:pt>
                <c:pt idx="51">
                  <c:v>0.127263200063644</c:v>
                </c:pt>
                <c:pt idx="52">
                  <c:v>0.133970840074104</c:v>
                </c:pt>
                <c:pt idx="53">
                  <c:v>0.141751448427328</c:v>
                </c:pt>
                <c:pt idx="54">
                  <c:v>0.150748950546383</c:v>
                </c:pt>
                <c:pt idx="55">
                  <c:v>0.161109987903696</c:v>
                </c:pt>
                <c:pt idx="56">
                  <c:v>0.172967125902477</c:v>
                </c:pt>
                <c:pt idx="57">
                  <c:v>0.18640901070802</c:v>
                </c:pt>
                <c:pt idx="58">
                  <c:v>0.201431675852013</c:v>
                </c:pt>
                <c:pt idx="59">
                  <c:v>0.217866310305098</c:v>
                </c:pt>
                <c:pt idx="60">
                  <c:v>0.235285855518318</c:v>
                </c:pt>
                <c:pt idx="61">
                  <c:v>0.252911664314633</c:v>
                </c:pt>
                <c:pt idx="62">
                  <c:v>0.269575536975214</c:v>
                </c:pt>
                <c:pt idx="63">
                  <c:v>0.283828048294784</c:v>
                </c:pt>
                <c:pt idx="64">
                  <c:v>0.294271384946693</c:v>
                </c:pt>
                <c:pt idx="65">
                  <c:v>0.300070080886108</c:v>
                </c:pt>
                <c:pt idx="66">
                  <c:v>0.30139358398578</c:v>
                </c:pt>
                <c:pt idx="67">
                  <c:v>0.299487144852147</c:v>
                </c:pt>
                <c:pt idx="68">
                  <c:v>0.29630498101154</c:v>
                </c:pt>
                <c:pt idx="69">
                  <c:v>0.293948192812731</c:v>
                </c:pt>
                <c:pt idx="70">
                  <c:v>0.294197537340011</c:v>
                </c:pt>
                <c:pt idx="71">
                  <c:v>0.298242429888606</c:v>
                </c:pt>
                <c:pt idx="72">
                  <c:v>0.306532202565561</c:v>
                </c:pt>
                <c:pt idx="73">
                  <c:v>0.318640427404755</c:v>
                </c:pt>
                <c:pt idx="74">
                  <c:v>0.333123123687644</c:v>
                </c:pt>
                <c:pt idx="75">
                  <c:v>0.347530607499265</c:v>
                </c:pt>
                <c:pt idx="76">
                  <c:v>0.358906105264744</c:v>
                </c:pt>
                <c:pt idx="77">
                  <c:v>0.364967020120993</c:v>
                </c:pt>
                <c:pt idx="78">
                  <c:v>0.365447704168015</c:v>
                </c:pt>
                <c:pt idx="79">
                  <c:v>0.362468861623553</c:v>
                </c:pt>
                <c:pt idx="80">
                  <c:v>0.359502427799736</c:v>
                </c:pt>
                <c:pt idx="81">
                  <c:v>0.359797133182833</c:v>
                </c:pt>
                <c:pt idx="82">
                  <c:v>0.365214842367843</c:v>
                </c:pt>
                <c:pt idx="83">
                  <c:v>0.375635707464281</c:v>
                </c:pt>
                <c:pt idx="84">
                  <c:v>0.388779852029754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08200"/>
        <c:axId val="2121678888"/>
      </c:lineChart>
      <c:catAx>
        <c:axId val="212110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</a:t>
                </a:r>
                <a:r>
                  <a:rPr lang="en-US" sz="1400" baseline="0"/>
                  <a:t> of acceleration gaps</a:t>
                </a:r>
                <a:endParaRPr lang="en-US" sz="1400"/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16788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216788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 difference in kinetic energy</a:t>
                </a:r>
              </a:p>
            </c:rich>
          </c:tx>
          <c:layout>
            <c:manualLayout>
              <c:xMode val="edge"/>
              <c:yMode val="edge"/>
              <c:x val="0.0139660553101594"/>
              <c:y val="0.24323411232634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110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difference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402496510679"/>
          <c:y val="0.0888697816074877"/>
          <c:w val="0.799297821477289"/>
          <c:h val="0.72097147624758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Sheet1!$Q$16:$Q$100</c:f>
              <c:numCache>
                <c:formatCode>0.00</c:formatCode>
                <c:ptCount val="85"/>
                <c:pt idx="0">
                  <c:v>-1.212529611352281</c:v>
                </c:pt>
                <c:pt idx="1">
                  <c:v>-2.408652003039168</c:v>
                </c:pt>
                <c:pt idx="2">
                  <c:v>-3.568750880621169</c:v>
                </c:pt>
                <c:pt idx="3">
                  <c:v>-4.670994878120599</c:v>
                </c:pt>
                <c:pt idx="4">
                  <c:v>-5.692488300194133</c:v>
                </c:pt>
                <c:pt idx="5">
                  <c:v>-6.61050811351485</c:v>
                </c:pt>
                <c:pt idx="6">
                  <c:v>-7.403742952994593</c:v>
                </c:pt>
                <c:pt idx="7">
                  <c:v>-8.053451013496564</c:v>
                </c:pt>
                <c:pt idx="8">
                  <c:v>-8.54446677686447</c:v>
                </c:pt>
                <c:pt idx="9">
                  <c:v>-8.86600557301526</c:v>
                </c:pt>
                <c:pt idx="10">
                  <c:v>-9.01223327875023</c:v>
                </c:pt>
                <c:pt idx="11">
                  <c:v>-8.98258130730351</c:v>
                </c:pt>
                <c:pt idx="12">
                  <c:v>-8.781793618191163</c:v>
                </c:pt>
                <c:pt idx="13">
                  <c:v>-8.41969615407982</c:v>
                </c:pt>
                <c:pt idx="14">
                  <c:v>-7.910685912415175</c:v>
                </c:pt>
                <c:pt idx="15">
                  <c:v>-7.272952443008871</c:v>
                </c:pt>
                <c:pt idx="16">
                  <c:v>-6.527470775116542</c:v>
                </c:pt>
                <c:pt idx="17">
                  <c:v>-5.696837409609006</c:v>
                </c:pt>
                <c:pt idx="18">
                  <c:v>-4.804050380756362</c:v>
                </c:pt>
                <c:pt idx="19">
                  <c:v>-3.871349184832665</c:v>
                </c:pt>
                <c:pt idx="20">
                  <c:v>-2.919223117880374</c:v>
                </c:pt>
                <c:pt idx="21">
                  <c:v>-1.96566761389805</c:v>
                </c:pt>
                <c:pt idx="22">
                  <c:v>-1.025725696331605</c:v>
                </c:pt>
                <c:pt idx="23">
                  <c:v>-0.111307722638796</c:v>
                </c:pt>
                <c:pt idx="24">
                  <c:v>0.768752075445329</c:v>
                </c:pt>
                <c:pt idx="25">
                  <c:v>1.608463455144163</c:v>
                </c:pt>
                <c:pt idx="26">
                  <c:v>2.404338247556424</c:v>
                </c:pt>
                <c:pt idx="27">
                  <c:v>3.154997779944808</c:v>
                </c:pt>
                <c:pt idx="28">
                  <c:v>3.860775854001476</c:v>
                </c:pt>
                <c:pt idx="29">
                  <c:v>4.52334894606731</c:v>
                </c:pt>
                <c:pt idx="30">
                  <c:v>5.145412119910586</c:v>
                </c:pt>
                <c:pt idx="31">
                  <c:v>5.730408816262341</c:v>
                </c:pt>
                <c:pt idx="32">
                  <c:v>6.282315512602483</c:v>
                </c:pt>
                <c:pt idx="33">
                  <c:v>6.805477867221498</c:v>
                </c:pt>
                <c:pt idx="34">
                  <c:v>7.304492737582852</c:v>
                </c:pt>
                <c:pt idx="35">
                  <c:v>7.784129739237288</c:v>
                </c:pt>
                <c:pt idx="36">
                  <c:v>8.249286236461358</c:v>
                </c:pt>
                <c:pt idx="37">
                  <c:v>8.704970419561937</c:v>
                </c:pt>
                <c:pt idx="38">
                  <c:v>9.156308150474302</c:v>
                </c:pt>
                <c:pt idx="39">
                  <c:v>9.608570379651011</c:v>
                </c:pt>
                <c:pt idx="40">
                  <c:v>10.06721906351784</c:v>
                </c:pt>
                <c:pt idx="41">
                  <c:v>10.53797060618869</c:v>
                </c:pt>
                <c:pt idx="42">
                  <c:v>11.02687690821462</c:v>
                </c:pt>
                <c:pt idx="43">
                  <c:v>11.54042514426582</c:v>
                </c:pt>
                <c:pt idx="44">
                  <c:v>12.08565843381949</c:v>
                </c:pt>
                <c:pt idx="45">
                  <c:v>12.67032063451282</c:v>
                </c:pt>
                <c:pt idx="46">
                  <c:v>13.30302958174649</c:v>
                </c:pt>
                <c:pt idx="47">
                  <c:v>13.9934841895724</c:v>
                </c:pt>
                <c:pt idx="48">
                  <c:v>14.75271181471921</c:v>
                </c:pt>
                <c:pt idx="49">
                  <c:v>15.59336292948034</c:v>
                </c:pt>
                <c:pt idx="50">
                  <c:v>16.53005995848581</c:v>
                </c:pt>
                <c:pt idx="51">
                  <c:v>17.57980515448966</c:v>
                </c:pt>
                <c:pt idx="52">
                  <c:v>18.7624468352203</c:v>
                </c:pt>
                <c:pt idx="53">
                  <c:v>20.10119094528316</c:v>
                </c:pt>
                <c:pt idx="54">
                  <c:v>21.62312008520531</c:v>
                </c:pt>
                <c:pt idx="55">
                  <c:v>23.35963541349657</c:v>
                </c:pt>
                <c:pt idx="56">
                  <c:v>25.34665359959274</c:v>
                </c:pt>
                <c:pt idx="57">
                  <c:v>27.6242521445096</c:v>
                </c:pt>
                <c:pt idx="58">
                  <c:v>30.23524641199333</c:v>
                </c:pt>
                <c:pt idx="59">
                  <c:v>33.22191869699254</c:v>
                </c:pt>
                <c:pt idx="60">
                  <c:v>36.61993127016982</c:v>
                </c:pt>
                <c:pt idx="61">
                  <c:v>40.44871317222134</c:v>
                </c:pt>
                <c:pt idx="62">
                  <c:v>44.69901197365768</c:v>
                </c:pt>
                <c:pt idx="63">
                  <c:v>49.32144367642025</c:v>
                </c:pt>
                <c:pt idx="64">
                  <c:v>54.22367780868741</c:v>
                </c:pt>
                <c:pt idx="65">
                  <c:v>59.28396998628367</c:v>
                </c:pt>
                <c:pt idx="66">
                  <c:v>64.38061313152097</c:v>
                </c:pt>
                <c:pt idx="67">
                  <c:v>69.42492723984587</c:v>
                </c:pt>
                <c:pt idx="68">
                  <c:v>74.38236966707822</c:v>
                </c:pt>
                <c:pt idx="69">
                  <c:v>79.27585171558825</c:v>
                </c:pt>
                <c:pt idx="70">
                  <c:v>84.17608551549699</c:v>
                </c:pt>
                <c:pt idx="71">
                  <c:v>89.18634909477987</c:v>
                </c:pt>
                <c:pt idx="72">
                  <c:v>94.42511312387712</c:v>
                </c:pt>
                <c:pt idx="73">
                  <c:v>100.0050941673008</c:v>
                </c:pt>
                <c:pt idx="74">
                  <c:v>106.0053497213588</c:v>
                </c:pt>
                <c:pt idx="75">
                  <c:v>112.4375057907899</c:v>
                </c:pt>
                <c:pt idx="76">
                  <c:v>119.2209077739664</c:v>
                </c:pt>
                <c:pt idx="77">
                  <c:v>126.1952972489264</c:v>
                </c:pt>
                <c:pt idx="78">
                  <c:v>133.1849507230609</c:v>
                </c:pt>
                <c:pt idx="79">
                  <c:v>140.0802900065476</c:v>
                </c:pt>
                <c:pt idx="80">
                  <c:v>146.8823625895692</c:v>
                </c:pt>
                <c:pt idx="81">
                  <c:v>153.6936719004231</c:v>
                </c:pt>
                <c:pt idx="82">
                  <c:v>160.6759287424383</c:v>
                </c:pt>
                <c:pt idx="83">
                  <c:v>167.9932342149907</c:v>
                </c:pt>
                <c:pt idx="84">
                  <c:v>175.74530591565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67880"/>
        <c:axId val="2121173384"/>
      </c:lineChart>
      <c:catAx>
        <c:axId val="2121167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acceleration gaps</a:t>
                </a:r>
              </a:p>
            </c:rich>
          </c:tx>
          <c:layout>
            <c:manualLayout>
              <c:xMode val="edge"/>
              <c:yMode val="edge"/>
              <c:x val="0.386510041733634"/>
              <c:y val="0.89889642105995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1173384"/>
        <c:crossesAt val="-450.0"/>
        <c:auto val="1"/>
        <c:lblAlgn val="ctr"/>
        <c:lblOffset val="100"/>
        <c:tickLblSkip val="5"/>
        <c:tickMarkSkip val="5"/>
        <c:noMultiLvlLbl val="0"/>
      </c:catAx>
      <c:valAx>
        <c:axId val="2121173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Difference</a:t>
                </a:r>
                <a:r>
                  <a:rPr lang="en-US" sz="1400" baseline="0"/>
                  <a:t> in time (ns)</a:t>
                </a:r>
              </a:p>
              <a:p>
                <a:pPr>
                  <a:defRPr sz="1400"/>
                </a:pPr>
                <a:endParaRPr lang="en-US" sz="14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116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6358207517638"/>
          <c:y val="0.0121457489878542"/>
          <c:w val="0.764258108791447"/>
          <c:h val="0.915588797857758"/>
        </c:manualLayout>
      </c:layout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energy (eV)</c:v>
                </c:pt>
              </c:strCache>
            </c:strRef>
          </c:tx>
          <c:marker>
            <c:symbol val="none"/>
          </c:marker>
          <c:val>
            <c:numRef>
              <c:f>Sheet1!$A$16:$A$100</c:f>
              <c:numCache>
                <c:formatCode>0.00E+00</c:formatCode>
                <c:ptCount val="85"/>
                <c:pt idx="0">
                  <c:v>20000.0</c:v>
                </c:pt>
                <c:pt idx="1">
                  <c:v>20475.0</c:v>
                </c:pt>
                <c:pt idx="2">
                  <c:v>20950.0</c:v>
                </c:pt>
                <c:pt idx="3">
                  <c:v>21425.0</c:v>
                </c:pt>
                <c:pt idx="4">
                  <c:v>21900.0</c:v>
                </c:pt>
                <c:pt idx="5">
                  <c:v>22375.0</c:v>
                </c:pt>
                <c:pt idx="6">
                  <c:v>22850.0</c:v>
                </c:pt>
                <c:pt idx="7">
                  <c:v>23325.0</c:v>
                </c:pt>
                <c:pt idx="8">
                  <c:v>23800.0</c:v>
                </c:pt>
                <c:pt idx="9">
                  <c:v>24275.0</c:v>
                </c:pt>
                <c:pt idx="10">
                  <c:v>24750.0</c:v>
                </c:pt>
                <c:pt idx="11">
                  <c:v>25225.0</c:v>
                </c:pt>
                <c:pt idx="12">
                  <c:v>25700.0</c:v>
                </c:pt>
                <c:pt idx="13">
                  <c:v>26175</c:v>
                </c:pt>
                <c:pt idx="14">
                  <c:v>26649.99999999999</c:v>
                </c:pt>
                <c:pt idx="15">
                  <c:v>27124.99999999999</c:v>
                </c:pt>
                <c:pt idx="16">
                  <c:v>27599.99999999999</c:v>
                </c:pt>
                <c:pt idx="17">
                  <c:v>28074.99999999999</c:v>
                </c:pt>
                <c:pt idx="18">
                  <c:v>28549.99999999999</c:v>
                </c:pt>
                <c:pt idx="19">
                  <c:v>29024.99999999999</c:v>
                </c:pt>
                <c:pt idx="20">
                  <c:v>29499.99999999999</c:v>
                </c:pt>
                <c:pt idx="21">
                  <c:v>29974.99999999999</c:v>
                </c:pt>
                <c:pt idx="22">
                  <c:v>30449.99999999999</c:v>
                </c:pt>
                <c:pt idx="23">
                  <c:v>30924.99999999999</c:v>
                </c:pt>
                <c:pt idx="24">
                  <c:v>31399.99999999999</c:v>
                </c:pt>
                <c:pt idx="25">
                  <c:v>31874.99999999999</c:v>
                </c:pt>
                <c:pt idx="26">
                  <c:v>32349.99999999999</c:v>
                </c:pt>
                <c:pt idx="27">
                  <c:v>32825</c:v>
                </c:pt>
                <c:pt idx="28">
                  <c:v>333</c:v>
                </c:pt>
                <c:pt idx="29">
                  <c:v>33775.0</c:v>
                </c:pt>
                <c:pt idx="30">
                  <c:v>34250.00000000001</c:v>
                </c:pt>
                <c:pt idx="31">
                  <c:v>34725.00000000001</c:v>
                </c:pt>
                <c:pt idx="32">
                  <c:v>35200.00000000002</c:v>
                </c:pt>
                <c:pt idx="33">
                  <c:v>35675.00000000003</c:v>
                </c:pt>
                <c:pt idx="34">
                  <c:v>36150.00000000004</c:v>
                </c:pt>
                <c:pt idx="35">
                  <c:v>36625.00000000004</c:v>
                </c:pt>
                <c:pt idx="36">
                  <c:v>37100.00000000005</c:v>
                </c:pt>
                <c:pt idx="37">
                  <c:v>37575.00000000006</c:v>
                </c:pt>
                <c:pt idx="38">
                  <c:v>38050.00000000007</c:v>
                </c:pt>
                <c:pt idx="39">
                  <c:v>38525.00000000007</c:v>
                </c:pt>
                <c:pt idx="40">
                  <c:v>39000.00000000008</c:v>
                </c:pt>
                <c:pt idx="41">
                  <c:v>39475.00000000009</c:v>
                </c:pt>
                <c:pt idx="42">
                  <c:v>39950.00000000009</c:v>
                </c:pt>
                <c:pt idx="43">
                  <c:v>40425.00000000011</c:v>
                </c:pt>
                <c:pt idx="44">
                  <c:v>40900.00000000012</c:v>
                </c:pt>
                <c:pt idx="45">
                  <c:v>41375.00000000013</c:v>
                </c:pt>
                <c:pt idx="46">
                  <c:v>41850.00000000015</c:v>
                </c:pt>
                <c:pt idx="47">
                  <c:v>42325.00000000016</c:v>
                </c:pt>
                <c:pt idx="48">
                  <c:v>42800.00000000017</c:v>
                </c:pt>
                <c:pt idx="49">
                  <c:v>43275.00000000019</c:v>
                </c:pt>
                <c:pt idx="50">
                  <c:v>43750.0000000002</c:v>
                </c:pt>
                <c:pt idx="51">
                  <c:v>44225.00000000022</c:v>
                </c:pt>
                <c:pt idx="52">
                  <c:v>44700.00000000023</c:v>
                </c:pt>
                <c:pt idx="53">
                  <c:v>45175.00000000025</c:v>
                </c:pt>
                <c:pt idx="54">
                  <c:v>45650.00000000026</c:v>
                </c:pt>
                <c:pt idx="55">
                  <c:v>46125.00000000028</c:v>
                </c:pt>
                <c:pt idx="56">
                  <c:v>46600.00000000029</c:v>
                </c:pt>
                <c:pt idx="57">
                  <c:v>47075.00000000031</c:v>
                </c:pt>
                <c:pt idx="58">
                  <c:v>47550.00000000033</c:v>
                </c:pt>
                <c:pt idx="59">
                  <c:v>48025.00000000034</c:v>
                </c:pt>
                <c:pt idx="60">
                  <c:v>48500.00000000035</c:v>
                </c:pt>
                <c:pt idx="61">
                  <c:v>48975.00000000036</c:v>
                </c:pt>
                <c:pt idx="62">
                  <c:v>49450.00000000036</c:v>
                </c:pt>
                <c:pt idx="63">
                  <c:v>49925.00000000036</c:v>
                </c:pt>
                <c:pt idx="64">
                  <c:v>50400.00000000036</c:v>
                </c:pt>
                <c:pt idx="65">
                  <c:v>50875.00000000036</c:v>
                </c:pt>
                <c:pt idx="66">
                  <c:v>51350.00000000035</c:v>
                </c:pt>
                <c:pt idx="67">
                  <c:v>51825.00000000033</c:v>
                </c:pt>
                <c:pt idx="68">
                  <c:v>52300.00000000032</c:v>
                </c:pt>
                <c:pt idx="69">
                  <c:v>52775.00000000031</c:v>
                </c:pt>
                <c:pt idx="70">
                  <c:v>53250.00000000029</c:v>
                </c:pt>
                <c:pt idx="71">
                  <c:v>53725.00000000027</c:v>
                </c:pt>
                <c:pt idx="72">
                  <c:v>54200.00000000025</c:v>
                </c:pt>
                <c:pt idx="73">
                  <c:v>54675.00000000022</c:v>
                </c:pt>
                <c:pt idx="74">
                  <c:v>55150.00000000019</c:v>
                </c:pt>
                <c:pt idx="75">
                  <c:v>55625.00000000016</c:v>
                </c:pt>
                <c:pt idx="76">
                  <c:v>56100.00000000012</c:v>
                </c:pt>
                <c:pt idx="77">
                  <c:v>56575.00000000009</c:v>
                </c:pt>
                <c:pt idx="78">
                  <c:v>57050.00000000005</c:v>
                </c:pt>
                <c:pt idx="79">
                  <c:v>57525.00000000001</c:v>
                </c:pt>
                <c:pt idx="80">
                  <c:v>57999.99999999996</c:v>
                </c:pt>
                <c:pt idx="81">
                  <c:v>58474.99999999991</c:v>
                </c:pt>
                <c:pt idx="82">
                  <c:v>58949.99999999986</c:v>
                </c:pt>
                <c:pt idx="83">
                  <c:v>59424.99999999981</c:v>
                </c:pt>
                <c:pt idx="84">
                  <c:v>59899.99999999976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Sheet1!$I$16:$I$100</c:f>
              <c:numCache>
                <c:formatCode>0.00E+00</c:formatCode>
                <c:ptCount val="85"/>
                <c:pt idx="0">
                  <c:v>20000.0</c:v>
                </c:pt>
                <c:pt idx="1">
                  <c:v>20454.09886648244</c:v>
                </c:pt>
                <c:pt idx="2">
                  <c:v>20881.77379431878</c:v>
                </c:pt>
                <c:pt idx="3">
                  <c:v>21278.6303431041</c:v>
                </c:pt>
                <c:pt idx="4">
                  <c:v>21641.80826562184</c:v>
                </c:pt>
                <c:pt idx="5">
                  <c:v>21970.27020978404</c:v>
                </c:pt>
                <c:pt idx="6">
                  <c:v>22264.92750017195</c:v>
                </c:pt>
                <c:pt idx="7">
                  <c:v>22528.59016570714</c:v>
                </c:pt>
                <c:pt idx="8">
                  <c:v>22765.76098002494</c:v>
                </c:pt>
                <c:pt idx="9">
                  <c:v>22982.31531914581</c:v>
                </c:pt>
                <c:pt idx="10">
                  <c:v>23185.11504694881</c:v>
                </c:pt>
                <c:pt idx="11">
                  <c:v>23381.59715641915</c:v>
                </c:pt>
                <c:pt idx="12">
                  <c:v>23579.36340435933</c:v>
                </c:pt>
                <c:pt idx="13">
                  <c:v>23785.78402165374</c:v>
                </c:pt>
                <c:pt idx="14">
                  <c:v>24007.62286415485</c:v>
                </c:pt>
                <c:pt idx="15">
                  <c:v>24250.6946532113</c:v>
                </c:pt>
                <c:pt idx="16">
                  <c:v>24519.5739346129</c:v>
                </c:pt>
                <c:pt idx="17">
                  <c:v>24817.38353051617</c:v>
                </c:pt>
                <c:pt idx="18">
                  <c:v>25145.69092592084</c:v>
                </c:pt>
                <c:pt idx="19">
                  <c:v>25504.53085282855</c:v>
                </c:pt>
                <c:pt idx="20">
                  <c:v>25892.55318712565</c:v>
                </c:pt>
                <c:pt idx="21">
                  <c:v>26307.27351594851</c:v>
                </c:pt>
                <c:pt idx="22">
                  <c:v>26745.38700587062</c:v>
                </c:pt>
                <c:pt idx="23">
                  <c:v>27203.09969537186</c:v>
                </c:pt>
                <c:pt idx="24">
                  <c:v>27676.43575892914</c:v>
                </c:pt>
                <c:pt idx="25">
                  <c:v>28161.49141116523</c:v>
                </c:pt>
                <c:pt idx="26">
                  <c:v>28654.6209984162</c:v>
                </c:pt>
                <c:pt idx="27">
                  <c:v>29152.55413509246</c:v>
                </c:pt>
                <c:pt idx="28">
                  <c:v>29652.4520387194</c:v>
                </c:pt>
                <c:pt idx="29">
                  <c:v>30151.91600081872</c:v>
                </c:pt>
                <c:pt idx="30">
                  <c:v>30648.96199263848</c:v>
                </c:pt>
                <c:pt idx="31">
                  <c:v>31141.97404361398</c:v>
                </c:pt>
                <c:pt idx="32">
                  <c:v>31629.64648407295</c:v>
                </c:pt>
                <c:pt idx="33">
                  <c:v>32110.92232024321</c:v>
                </c:pt>
                <c:pt idx="34">
                  <c:v>32584.93244456743</c:v>
                </c:pt>
                <c:pt idx="35">
                  <c:v>33050.93831345294</c:v>
                </c:pt>
                <c:pt idx="36">
                  <c:v>33508.27918864814</c:v>
                </c:pt>
                <c:pt idx="37">
                  <c:v>33956.3239747121</c:v>
                </c:pt>
                <c:pt idx="38">
                  <c:v>34394.42699088759</c:v>
                </c:pt>
                <c:pt idx="39">
                  <c:v>34821.88658559606</c:v>
                </c:pt>
                <c:pt idx="40">
                  <c:v>35237.90524525284</c:v>
                </c:pt>
                <c:pt idx="41">
                  <c:v>35641.54969698282</c:v>
                </c:pt>
                <c:pt idx="42">
                  <c:v>36031.70941003823</c:v>
                </c:pt>
                <c:pt idx="43">
                  <c:v>36407.05183765731</c:v>
                </c:pt>
                <c:pt idx="44">
                  <c:v>36765.97270634081</c:v>
                </c:pt>
                <c:pt idx="45">
                  <c:v>37106.53967640152</c:v>
                </c:pt>
                <c:pt idx="46">
                  <c:v>37426.42782731388</c:v>
                </c:pt>
                <c:pt idx="47">
                  <c:v>37722.84578436842</c:v>
                </c:pt>
                <c:pt idx="48">
                  <c:v>37992.45211762327</c:v>
                </c:pt>
                <c:pt idx="49">
                  <c:v>38231.26329101682</c:v>
                </c:pt>
                <c:pt idx="50">
                  <c:v>38434.55756834271</c:v>
                </c:pt>
                <c:pt idx="51">
                  <c:v>38596.78497718554</c:v>
                </c:pt>
                <c:pt idx="52">
                  <c:v>38711.50344868776</c:v>
                </c:pt>
                <c:pt idx="53">
                  <c:v>38771.37831729568</c:v>
                </c:pt>
                <c:pt idx="54">
                  <c:v>38768.31040755782</c:v>
                </c:pt>
                <c:pt idx="55">
                  <c:v>38693.80180794226</c:v>
                </c:pt>
                <c:pt idx="56">
                  <c:v>38539.73193294481</c:v>
                </c:pt>
                <c:pt idx="57">
                  <c:v>38299.79582092022</c:v>
                </c:pt>
                <c:pt idx="58">
                  <c:v>37971.92381323703</c:v>
                </c:pt>
                <c:pt idx="59">
                  <c:v>37561.97044759794</c:v>
                </c:pt>
                <c:pt idx="60">
                  <c:v>37088.63600736186</c:v>
                </c:pt>
                <c:pt idx="61">
                  <c:v>36588.65124019113</c:v>
                </c:pt>
                <c:pt idx="62">
                  <c:v>36119.48969657593</c:v>
                </c:pt>
                <c:pt idx="63">
                  <c:v>35754.88468888317</c:v>
                </c:pt>
                <c:pt idx="64">
                  <c:v>35568.7221986869</c:v>
                </c:pt>
                <c:pt idx="65">
                  <c:v>35608.93463491952</c:v>
                </c:pt>
                <c:pt idx="66">
                  <c:v>35873.43946233042</c:v>
                </c:pt>
                <c:pt idx="67">
                  <c:v>36304.0787180377</c:v>
                </c:pt>
                <c:pt idx="68">
                  <c:v>36803.24949309666</c:v>
                </c:pt>
                <c:pt idx="69">
                  <c:v>37261.88412430835</c:v>
                </c:pt>
                <c:pt idx="70">
                  <c:v>37583.98113664462</c:v>
                </c:pt>
                <c:pt idx="71">
                  <c:v>37701.92545423484</c:v>
                </c:pt>
                <c:pt idx="72">
                  <c:v>37585.95462094678</c:v>
                </c:pt>
                <c:pt idx="73">
                  <c:v>37253.33463164517</c:v>
                </c:pt>
                <c:pt idx="74">
                  <c:v>36778.25972862655</c:v>
                </c:pt>
                <c:pt idx="75">
                  <c:v>36293.6099578535</c:v>
                </c:pt>
                <c:pt idx="76">
                  <c:v>35965.36749464793</c:v>
                </c:pt>
                <c:pt idx="77">
                  <c:v>35926.99083665488</c:v>
                </c:pt>
                <c:pt idx="78">
                  <c:v>36201.20847721477</c:v>
                </c:pt>
                <c:pt idx="79">
                  <c:v>36673.9787351051</c:v>
                </c:pt>
                <c:pt idx="80">
                  <c:v>37148.85918761526</c:v>
                </c:pt>
                <c:pt idx="81">
                  <c:v>37435.8626371338</c:v>
                </c:pt>
                <c:pt idx="82">
                  <c:v>37420.58504241557</c:v>
                </c:pt>
                <c:pt idx="83">
                  <c:v>37102.848083935</c:v>
                </c:pt>
                <c:pt idx="84">
                  <c:v>36612.0868634176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99928"/>
        <c:axId val="2121202904"/>
      </c:lineChart>
      <c:catAx>
        <c:axId val="212119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202904"/>
        <c:crosses val="autoZero"/>
        <c:auto val="1"/>
        <c:lblAlgn val="ctr"/>
        <c:lblOffset val="100"/>
        <c:noMultiLvlLbl val="0"/>
      </c:catAx>
      <c:valAx>
        <c:axId val="21212029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119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seperation</a:t>
            </a:r>
            <a:r>
              <a:rPr lang="en-US" baseline="0"/>
              <a:t> of species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Sheet2!$A$10</c:f>
              <c:strCache>
                <c:ptCount val="1"/>
                <c:pt idx="0">
                  <c:v>species 1 (selected species)</c:v>
                </c:pt>
              </c:strCache>
            </c:strRef>
          </c:tx>
          <c:spPr>
            <a:ln>
              <a:solidFill>
                <a:srgbClr val="A6C47B"/>
              </a:solidFill>
            </a:ln>
          </c:spPr>
          <c:marker>
            <c:symbol val="none"/>
          </c:marker>
          <c:yVal>
            <c:numRef>
              <c:f>Sheet2!$E$16:$E$100</c:f>
              <c:numCache>
                <c:formatCode>0.00E+00</c:formatCode>
                <c:ptCount val="85"/>
                <c:pt idx="0">
                  <c:v>6.47558854740837E-8</c:v>
                </c:pt>
                <c:pt idx="1">
                  <c:v>1.29511770948167E-7</c:v>
                </c:pt>
                <c:pt idx="2">
                  <c:v>1.94267656422251E-7</c:v>
                </c:pt>
                <c:pt idx="3">
                  <c:v>2.59023541896335E-7</c:v>
                </c:pt>
                <c:pt idx="4">
                  <c:v>3.23779427370418E-7</c:v>
                </c:pt>
                <c:pt idx="5">
                  <c:v>3.88535312844502E-7</c:v>
                </c:pt>
                <c:pt idx="6">
                  <c:v>4.53291198318586E-7</c:v>
                </c:pt>
                <c:pt idx="7">
                  <c:v>5.18047083792669E-7</c:v>
                </c:pt>
                <c:pt idx="8">
                  <c:v>5.82802969266753E-7</c:v>
                </c:pt>
                <c:pt idx="9">
                  <c:v>6.47558854740837E-7</c:v>
                </c:pt>
                <c:pt idx="10">
                  <c:v>7.1231474021492E-7</c:v>
                </c:pt>
                <c:pt idx="11">
                  <c:v>7.77070625689004E-7</c:v>
                </c:pt>
                <c:pt idx="12">
                  <c:v>8.41826511163088E-7</c:v>
                </c:pt>
                <c:pt idx="13">
                  <c:v>9.06582396637171E-7</c:v>
                </c:pt>
                <c:pt idx="14">
                  <c:v>9.71338282111255E-7</c:v>
                </c:pt>
                <c:pt idx="15">
                  <c:v>1.03609416758534E-6</c:v>
                </c:pt>
                <c:pt idx="16">
                  <c:v>1.10085005305942E-6</c:v>
                </c:pt>
                <c:pt idx="17">
                  <c:v>1.16560593853351E-6</c:v>
                </c:pt>
                <c:pt idx="18">
                  <c:v>1.23036182400759E-6</c:v>
                </c:pt>
                <c:pt idx="19">
                  <c:v>1.29511770948167E-6</c:v>
                </c:pt>
                <c:pt idx="20">
                  <c:v>1.35987359495576E-6</c:v>
                </c:pt>
                <c:pt idx="21">
                  <c:v>1.42462948042984E-6</c:v>
                </c:pt>
                <c:pt idx="22">
                  <c:v>1.48938536590392E-6</c:v>
                </c:pt>
                <c:pt idx="23">
                  <c:v>1.55414125137801E-6</c:v>
                </c:pt>
                <c:pt idx="24">
                  <c:v>1.61889713685209E-6</c:v>
                </c:pt>
                <c:pt idx="25">
                  <c:v>1.68365302232617E-6</c:v>
                </c:pt>
                <c:pt idx="26">
                  <c:v>1.74840890780026E-6</c:v>
                </c:pt>
                <c:pt idx="27">
                  <c:v>1.81316479327434E-6</c:v>
                </c:pt>
                <c:pt idx="28">
                  <c:v>1.87792067874843E-6</c:v>
                </c:pt>
                <c:pt idx="29">
                  <c:v>1.94267656422251E-6</c:v>
                </c:pt>
                <c:pt idx="30">
                  <c:v>2.00743244969659E-6</c:v>
                </c:pt>
                <c:pt idx="31">
                  <c:v>2.07218833517068E-6</c:v>
                </c:pt>
                <c:pt idx="32">
                  <c:v>2.13694422064476E-6</c:v>
                </c:pt>
                <c:pt idx="33">
                  <c:v>2.20170010611884E-6</c:v>
                </c:pt>
                <c:pt idx="34">
                  <c:v>2.26645599159293E-6</c:v>
                </c:pt>
                <c:pt idx="35">
                  <c:v>2.33121187706701E-6</c:v>
                </c:pt>
                <c:pt idx="36">
                  <c:v>2.3959677625411E-6</c:v>
                </c:pt>
                <c:pt idx="37">
                  <c:v>2.46072364801518E-6</c:v>
                </c:pt>
                <c:pt idx="38">
                  <c:v>2.52547953348926E-6</c:v>
                </c:pt>
                <c:pt idx="39">
                  <c:v>2.59023541896335E-6</c:v>
                </c:pt>
                <c:pt idx="40">
                  <c:v>2.65499130443743E-6</c:v>
                </c:pt>
                <c:pt idx="41">
                  <c:v>2.71974718991151E-6</c:v>
                </c:pt>
                <c:pt idx="42">
                  <c:v>2.7845030753856E-6</c:v>
                </c:pt>
                <c:pt idx="43">
                  <c:v>2.84925896085968E-6</c:v>
                </c:pt>
                <c:pt idx="44">
                  <c:v>2.91401484633376E-6</c:v>
                </c:pt>
                <c:pt idx="45">
                  <c:v>2.97877073180785E-6</c:v>
                </c:pt>
                <c:pt idx="46">
                  <c:v>3.04352661728193E-6</c:v>
                </c:pt>
                <c:pt idx="47">
                  <c:v>3.10828250275602E-6</c:v>
                </c:pt>
                <c:pt idx="48">
                  <c:v>3.1730383882301E-6</c:v>
                </c:pt>
                <c:pt idx="49">
                  <c:v>3.23779427370418E-6</c:v>
                </c:pt>
                <c:pt idx="50">
                  <c:v>3.30255015917827E-6</c:v>
                </c:pt>
                <c:pt idx="51">
                  <c:v>3.36730604465235E-6</c:v>
                </c:pt>
                <c:pt idx="52">
                  <c:v>3.43206193012643E-6</c:v>
                </c:pt>
                <c:pt idx="53">
                  <c:v>3.49681781560052E-6</c:v>
                </c:pt>
                <c:pt idx="54">
                  <c:v>3.5615737010746E-6</c:v>
                </c:pt>
                <c:pt idx="55">
                  <c:v>3.62632958654868E-6</c:v>
                </c:pt>
                <c:pt idx="56">
                  <c:v>3.69108547202277E-6</c:v>
                </c:pt>
                <c:pt idx="57">
                  <c:v>3.75584135749685E-6</c:v>
                </c:pt>
                <c:pt idx="58">
                  <c:v>3.82059724297094E-6</c:v>
                </c:pt>
                <c:pt idx="59">
                  <c:v>3.88535312844502E-6</c:v>
                </c:pt>
                <c:pt idx="60">
                  <c:v>3.9501090139191E-6</c:v>
                </c:pt>
                <c:pt idx="61">
                  <c:v>4.01486489939319E-6</c:v>
                </c:pt>
                <c:pt idx="62">
                  <c:v>4.07962078486727E-6</c:v>
                </c:pt>
                <c:pt idx="63">
                  <c:v>4.14437667034136E-6</c:v>
                </c:pt>
                <c:pt idx="64">
                  <c:v>4.20913255581544E-6</c:v>
                </c:pt>
                <c:pt idx="65">
                  <c:v>4.27388844128952E-6</c:v>
                </c:pt>
                <c:pt idx="66">
                  <c:v>4.33864432676361E-6</c:v>
                </c:pt>
                <c:pt idx="67">
                  <c:v>4.40340021223769E-6</c:v>
                </c:pt>
                <c:pt idx="68">
                  <c:v>4.46815609771178E-6</c:v>
                </c:pt>
                <c:pt idx="69">
                  <c:v>4.53291198318586E-6</c:v>
                </c:pt>
                <c:pt idx="70">
                  <c:v>4.59766786865994E-6</c:v>
                </c:pt>
                <c:pt idx="71">
                  <c:v>4.66242375413403E-6</c:v>
                </c:pt>
                <c:pt idx="72">
                  <c:v>4.72717963960811E-6</c:v>
                </c:pt>
                <c:pt idx="73">
                  <c:v>4.7919355250822E-6</c:v>
                </c:pt>
                <c:pt idx="74">
                  <c:v>4.85669141055628E-6</c:v>
                </c:pt>
                <c:pt idx="75">
                  <c:v>4.92144729603037E-6</c:v>
                </c:pt>
                <c:pt idx="76">
                  <c:v>4.98620318150445E-6</c:v>
                </c:pt>
                <c:pt idx="77">
                  <c:v>5.05095906697853E-6</c:v>
                </c:pt>
                <c:pt idx="78">
                  <c:v>5.11571495245262E-6</c:v>
                </c:pt>
                <c:pt idx="79">
                  <c:v>5.1804708379267E-6</c:v>
                </c:pt>
                <c:pt idx="80">
                  <c:v>5.24522672340079E-6</c:v>
                </c:pt>
                <c:pt idx="81">
                  <c:v>5.30998260887487E-6</c:v>
                </c:pt>
                <c:pt idx="82">
                  <c:v>5.37473849434895E-6</c:v>
                </c:pt>
                <c:pt idx="83">
                  <c:v>5.43949437982304E-6</c:v>
                </c:pt>
                <c:pt idx="84">
                  <c:v>5.50425026529712E-6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Sheet2!$I$10</c:f>
              <c:strCache>
                <c:ptCount val="1"/>
                <c:pt idx="0">
                  <c:v>species 2</c:v>
                </c:pt>
              </c:strCache>
            </c:strRef>
          </c:tx>
          <c:spPr>
            <a:ln>
              <a:solidFill>
                <a:srgbClr val="D08382"/>
              </a:solidFill>
            </a:ln>
          </c:spPr>
          <c:marker>
            <c:symbol val="none"/>
          </c:marker>
          <c:yVal>
            <c:numRef>
              <c:f>Sheet2!$M$16:$M$35</c:f>
              <c:numCache>
                <c:formatCode>0.00E+00</c:formatCode>
                <c:ptCount val="20"/>
                <c:pt idx="0">
                  <c:v>6.24003326146838E-8</c:v>
                </c:pt>
                <c:pt idx="1">
                  <c:v>1.24832539150496E-7</c:v>
                </c:pt>
                <c:pt idx="2">
                  <c:v>1.8733472772292E-7</c:v>
                </c:pt>
                <c:pt idx="3">
                  <c:v>2.49949309615006E-7</c:v>
                </c:pt>
                <c:pt idx="4">
                  <c:v>3.1272076375752E-7</c:v>
                </c:pt>
                <c:pt idx="5">
                  <c:v>3.75693233654774E-7</c:v>
                </c:pt>
                <c:pt idx="6">
                  <c:v>4.38908120396276E-7</c:v>
                </c:pt>
                <c:pt idx="7">
                  <c:v>5.02401833247636E-7</c:v>
                </c:pt>
                <c:pt idx="8">
                  <c:v>5.66203833905561E-7</c:v>
                </c:pt>
                <c:pt idx="9">
                  <c:v>6.30335073495874E-7</c:v>
                </c:pt>
                <c:pt idx="10">
                  <c:v>6.94806885832986E-7</c:v>
                </c:pt>
                <c:pt idx="11">
                  <c:v>7.59620375497082E-7</c:v>
                </c:pt>
                <c:pt idx="12">
                  <c:v>8.24766326509189E-7</c:v>
                </c:pt>
                <c:pt idx="13">
                  <c:v>8.90225650240766E-7</c:v>
                </c:pt>
                <c:pt idx="14">
                  <c:v>9.55970377982281E-7</c:v>
                </c:pt>
                <c:pt idx="15">
                  <c:v>1.0219651733216E-6</c:v>
                </c:pt>
                <c:pt idx="16">
                  <c:v>1.08816928856096E-6</c:v>
                </c:pt>
                <c:pt idx="17">
                  <c:v>1.15453882600767E-6</c:v>
                </c:pt>
                <c:pt idx="18">
                  <c:v>1.22102910791955E-6</c:v>
                </c:pt>
                <c:pt idx="19">
                  <c:v>1.28759693014838E-6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Sheet2!$Q$10</c:f>
              <c:strCache>
                <c:ptCount val="1"/>
                <c:pt idx="0">
                  <c:v>species 3</c:v>
                </c:pt>
              </c:strCache>
            </c:strRef>
          </c:tx>
          <c:spPr>
            <a:ln>
              <a:solidFill>
                <a:srgbClr val="71B1B8"/>
              </a:solidFill>
            </a:ln>
          </c:spPr>
          <c:marker>
            <c:symbol val="none"/>
          </c:marker>
          <c:yVal>
            <c:numRef>
              <c:f>Sheet2!$U$16:$U$35</c:f>
              <c:numCache>
                <c:formatCode>0.00E+00</c:formatCode>
                <c:ptCount val="20"/>
                <c:pt idx="0">
                  <c:v>5.99523003504761E-8</c:v>
                </c:pt>
                <c:pt idx="1">
                  <c:v>1.1997631401086E-7</c:v>
                </c:pt>
                <c:pt idx="2">
                  <c:v>1.80171172031006E-7</c:v>
                </c:pt>
                <c:pt idx="3">
                  <c:v>2.40653628927259E-7</c:v>
                </c:pt>
                <c:pt idx="4">
                  <c:v>3.01547278953926E-7</c:v>
                </c:pt>
                <c:pt idx="5">
                  <c:v>3.6297218762847E-7</c:v>
                </c:pt>
                <c:pt idx="6">
                  <c:v>4.25036165287787E-7</c:v>
                </c:pt>
                <c:pt idx="7">
                  <c:v>4.87828309355107E-7</c:v>
                </c:pt>
                <c:pt idx="8">
                  <c:v>5.51414693082775E-7</c:v>
                </c:pt>
                <c:pt idx="9">
                  <c:v>6.1583549708459E-7</c:v>
                </c:pt>
                <c:pt idx="10">
                  <c:v>6.81102695372459E-7</c:v>
                </c:pt>
                <c:pt idx="11">
                  <c:v>7.47197711694317E-7</c:v>
                </c:pt>
                <c:pt idx="12">
                  <c:v>8.14069208951051E-7</c:v>
                </c:pt>
                <c:pt idx="13">
                  <c:v>8.81632150770104E-7</c:v>
                </c:pt>
                <c:pt idx="14">
                  <c:v>9.49770025460394E-7</c:v>
                </c:pt>
                <c:pt idx="15">
                  <c:v>1.01834199931756E-6</c:v>
                </c:pt>
                <c:pt idx="16">
                  <c:v>1.08719533103888E-6</c:v>
                </c:pt>
                <c:pt idx="17">
                  <c:v>1.15618105469361E-6</c:v>
                </c:pt>
                <c:pt idx="18">
                  <c:v>1.22516912420598E-6</c:v>
                </c:pt>
                <c:pt idx="19">
                  <c:v>1.29405925571713E-6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Sheet2!$Y$10</c:f>
              <c:strCache>
                <c:ptCount val="1"/>
                <c:pt idx="0">
                  <c:v>species 4</c:v>
                </c:pt>
              </c:strCache>
            </c:strRef>
          </c:tx>
          <c:spPr>
            <a:ln>
              <a:solidFill>
                <a:srgbClr val="C8C90D"/>
              </a:solidFill>
            </a:ln>
          </c:spPr>
          <c:marker>
            <c:symbol val="none"/>
          </c:marker>
          <c:yVal>
            <c:numRef>
              <c:f>Sheet2!$AC$16:$AC$35</c:f>
              <c:numCache>
                <c:formatCode>0.00E+00</c:formatCode>
                <c:ptCount val="20"/>
                <c:pt idx="0">
                  <c:v>5.73999575278956E-8</c:v>
                </c:pt>
                <c:pt idx="1">
                  <c:v>1.14918682336022E-7</c:v>
                </c:pt>
                <c:pt idx="2">
                  <c:v>1.72734291732989E-7</c:v>
                </c:pt>
                <c:pt idx="3">
                  <c:v>2.31055645723769E-7</c:v>
                </c:pt>
                <c:pt idx="4">
                  <c:v>2.9009355805529E-7</c:v>
                </c:pt>
                <c:pt idx="5">
                  <c:v>3.50038088555804E-7</c:v>
                </c:pt>
                <c:pt idx="6">
                  <c:v>4.11045657262844E-7</c:v>
                </c:pt>
                <c:pt idx="7">
                  <c:v>4.73235907572025E-7</c:v>
                </c:pt>
                <c:pt idx="8">
                  <c:v>5.36695006572773E-7</c:v>
                </c:pt>
                <c:pt idx="9">
                  <c:v>6.01480454712596E-7</c:v>
                </c:pt>
                <c:pt idx="10">
                  <c:v>6.67622388145331E-7</c:v>
                </c:pt>
                <c:pt idx="11">
                  <c:v>7.35117311377117E-7</c:v>
                </c:pt>
                <c:pt idx="12">
                  <c:v>8.03912401052676E-7</c:v>
                </c:pt>
                <c:pt idx="13">
                  <c:v>8.73883269205102E-7</c:v>
                </c:pt>
                <c:pt idx="14">
                  <c:v>9.44816148767613E-7</c:v>
                </c:pt>
                <c:pt idx="15">
                  <c:v>1.01641270774257E-6</c:v>
                </c:pt>
                <c:pt idx="16">
                  <c:v>1.08833088025188E-6</c:v>
                </c:pt>
                <c:pt idx="17">
                  <c:v>1.16025233129523E-6</c:v>
                </c:pt>
                <c:pt idx="18">
                  <c:v>1.2319446592629E-6</c:v>
                </c:pt>
                <c:pt idx="19">
                  <c:v>1.30329062754771E-6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Sheet2!$A$10</c:f>
              <c:strCache>
                <c:ptCount val="1"/>
                <c:pt idx="0">
                  <c:v>species 1 (selected species)</c:v>
                </c:pt>
              </c:strCache>
            </c:strRef>
          </c:tx>
          <c:spPr>
            <a:ln>
              <a:solidFill>
                <a:srgbClr val="A6C47B"/>
              </a:solidFill>
            </a:ln>
          </c:spPr>
          <c:marker>
            <c:symbol val="none"/>
          </c:marker>
          <c:yVal>
            <c:numRef>
              <c:f>Sheet2!$E$16:$E$35</c:f>
              <c:numCache>
                <c:formatCode>0.00E+00</c:formatCode>
                <c:ptCount val="20"/>
                <c:pt idx="0">
                  <c:v>6.47558854740837E-8</c:v>
                </c:pt>
                <c:pt idx="1">
                  <c:v>1.29511770948167E-7</c:v>
                </c:pt>
                <c:pt idx="2">
                  <c:v>1.94267656422251E-7</c:v>
                </c:pt>
                <c:pt idx="3">
                  <c:v>2.59023541896335E-7</c:v>
                </c:pt>
                <c:pt idx="4">
                  <c:v>3.23779427370418E-7</c:v>
                </c:pt>
                <c:pt idx="5">
                  <c:v>3.88535312844502E-7</c:v>
                </c:pt>
                <c:pt idx="6">
                  <c:v>4.53291198318586E-7</c:v>
                </c:pt>
                <c:pt idx="7">
                  <c:v>5.18047083792669E-7</c:v>
                </c:pt>
                <c:pt idx="8">
                  <c:v>5.82802969266753E-7</c:v>
                </c:pt>
                <c:pt idx="9">
                  <c:v>6.47558854740837E-7</c:v>
                </c:pt>
                <c:pt idx="10">
                  <c:v>7.1231474021492E-7</c:v>
                </c:pt>
                <c:pt idx="11">
                  <c:v>7.77070625689004E-7</c:v>
                </c:pt>
                <c:pt idx="12">
                  <c:v>8.41826511163088E-7</c:v>
                </c:pt>
                <c:pt idx="13">
                  <c:v>9.06582396637171E-7</c:v>
                </c:pt>
                <c:pt idx="14">
                  <c:v>9.71338282111255E-7</c:v>
                </c:pt>
                <c:pt idx="15">
                  <c:v>1.03609416758534E-6</c:v>
                </c:pt>
                <c:pt idx="16">
                  <c:v>1.10085005305942E-6</c:v>
                </c:pt>
                <c:pt idx="17">
                  <c:v>1.16560593853351E-6</c:v>
                </c:pt>
                <c:pt idx="18">
                  <c:v>1.23036182400759E-6</c:v>
                </c:pt>
                <c:pt idx="19">
                  <c:v>1.29511770948167E-6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Sheet2!$I$10</c:f>
              <c:strCache>
                <c:ptCount val="1"/>
                <c:pt idx="0">
                  <c:v>species 2</c:v>
                </c:pt>
              </c:strCache>
            </c:strRef>
          </c:tx>
          <c:spPr>
            <a:ln>
              <a:solidFill>
                <a:srgbClr val="D08382"/>
              </a:solidFill>
            </a:ln>
          </c:spPr>
          <c:marker>
            <c:symbol val="none"/>
          </c:marker>
          <c:yVal>
            <c:numRef>
              <c:f>Sheet2!$M$16:$M$100</c:f>
              <c:numCache>
                <c:formatCode>0.00E+00</c:formatCode>
                <c:ptCount val="85"/>
                <c:pt idx="0">
                  <c:v>6.24003326146838E-8</c:v>
                </c:pt>
                <c:pt idx="1">
                  <c:v>1.24832539150496E-7</c:v>
                </c:pt>
                <c:pt idx="2">
                  <c:v>1.8733472772292E-7</c:v>
                </c:pt>
                <c:pt idx="3">
                  <c:v>2.49949309615006E-7</c:v>
                </c:pt>
                <c:pt idx="4">
                  <c:v>3.1272076375752E-7</c:v>
                </c:pt>
                <c:pt idx="5">
                  <c:v>3.75693233654774E-7</c:v>
                </c:pt>
                <c:pt idx="6">
                  <c:v>4.38908120396276E-7</c:v>
                </c:pt>
                <c:pt idx="7">
                  <c:v>5.02401833247636E-7</c:v>
                </c:pt>
                <c:pt idx="8">
                  <c:v>5.66203833905561E-7</c:v>
                </c:pt>
                <c:pt idx="9">
                  <c:v>6.30335073495874E-7</c:v>
                </c:pt>
                <c:pt idx="10">
                  <c:v>6.94806885832986E-7</c:v>
                </c:pt>
                <c:pt idx="11">
                  <c:v>7.59620375497082E-7</c:v>
                </c:pt>
                <c:pt idx="12">
                  <c:v>8.24766326509189E-7</c:v>
                </c:pt>
                <c:pt idx="13">
                  <c:v>8.90225650240766E-7</c:v>
                </c:pt>
                <c:pt idx="14">
                  <c:v>9.55970377982281E-7</c:v>
                </c:pt>
                <c:pt idx="15">
                  <c:v>1.0219651733216E-6</c:v>
                </c:pt>
                <c:pt idx="16">
                  <c:v>1.08816928856096E-6</c:v>
                </c:pt>
                <c:pt idx="17">
                  <c:v>1.15453882600767E-6</c:v>
                </c:pt>
                <c:pt idx="18">
                  <c:v>1.22102910791955E-6</c:v>
                </c:pt>
                <c:pt idx="19">
                  <c:v>1.28759693014838E-6</c:v>
                </c:pt>
                <c:pt idx="20">
                  <c:v>1.35420248861891E-6</c:v>
                </c:pt>
                <c:pt idx="21">
                  <c:v>1.42081082402327E-6</c:v>
                </c:pt>
                <c:pt idx="22">
                  <c:v>1.48739271263234E-6</c:v>
                </c:pt>
                <c:pt idx="23">
                  <c:v>1.55392501647382E-6</c:v>
                </c:pt>
                <c:pt idx="24">
                  <c:v>1.62039057349276E-6</c:v>
                </c:pt>
                <c:pt idx="25">
                  <c:v>1.68677774658489E-6</c:v>
                </c:pt>
                <c:pt idx="26">
                  <c:v>1.75307975936625E-6</c:v>
                </c:pt>
                <c:pt idx="27">
                  <c:v>1.81929393352162E-6</c:v>
                </c:pt>
                <c:pt idx="28">
                  <c:v>1.88542091751971E-6</c:v>
                </c:pt>
                <c:pt idx="29">
                  <c:v>1.95146396821184E-6</c:v>
                </c:pt>
                <c:pt idx="30">
                  <c:v>2.01742832123521E-6</c:v>
                </c:pt>
                <c:pt idx="31">
                  <c:v>2.08332066608144E-6</c:v>
                </c:pt>
                <c:pt idx="32">
                  <c:v>2.14914872776015E-6</c:v>
                </c:pt>
                <c:pt idx="33">
                  <c:v>2.21492094847983E-6</c:v>
                </c:pt>
                <c:pt idx="34">
                  <c:v>2.28064625844776E-6</c:v>
                </c:pt>
                <c:pt idx="35">
                  <c:v>2.3463339234843E-6</c:v>
                </c:pt>
                <c:pt idx="36">
                  <c:v>2.41199345758423E-6</c:v>
                </c:pt>
                <c:pt idx="37">
                  <c:v>2.47763459004151E-6</c:v>
                </c:pt>
                <c:pt idx="38">
                  <c:v>2.54326727874799E-6</c:v>
                </c:pt>
                <c:pt idx="39">
                  <c:v>2.60890176345558E-6</c:v>
                </c:pt>
                <c:pt idx="40">
                  <c:v>2.67454865497902E-6</c:v>
                </c:pt>
                <c:pt idx="41">
                  <c:v>2.74021905844262E-6</c:v>
                </c:pt>
                <c:pt idx="42">
                  <c:v>2.80592473073175E-6</c:v>
                </c:pt>
                <c:pt idx="43">
                  <c:v>2.87167827432861E-6</c:v>
                </c:pt>
                <c:pt idx="44">
                  <c:v>2.93749337173634E-6</c:v>
                </c:pt>
                <c:pt idx="45">
                  <c:v>3.0033850667657E-6</c:v>
                </c:pt>
                <c:pt idx="46">
                  <c:v>3.06937010108355E-6</c:v>
                </c:pt>
                <c:pt idx="47">
                  <c:v>3.13546731654291E-6</c:v>
                </c:pt>
                <c:pt idx="48">
                  <c:v>3.20169813573128E-6</c:v>
                </c:pt>
                <c:pt idx="49">
                  <c:v>3.26808713442469E-6</c:v>
                </c:pt>
                <c:pt idx="50">
                  <c:v>3.3346627192648E-6</c:v>
                </c:pt>
                <c:pt idx="51">
                  <c:v>3.40145792012957E-6</c:v>
                </c:pt>
                <c:pt idx="52">
                  <c:v>3.46851129588068E-6</c:v>
                </c:pt>
                <c:pt idx="53">
                  <c:v>3.53586792816287E-6</c:v>
                </c:pt>
                <c:pt idx="54">
                  <c:v>3.60358042970948E-6</c:v>
                </c:pt>
                <c:pt idx="55">
                  <c:v>3.67170980281525E-6</c:v>
                </c:pt>
                <c:pt idx="56">
                  <c:v>3.74032582195214E-6</c:v>
                </c:pt>
                <c:pt idx="57">
                  <c:v>3.80950634474214E-6</c:v>
                </c:pt>
                <c:pt idx="58">
                  <c:v>3.87933454758898E-6</c:v>
                </c:pt>
                <c:pt idx="59">
                  <c:v>3.94989257131614E-6</c:v>
                </c:pt>
                <c:pt idx="60">
                  <c:v>4.02124969618106E-6</c:v>
                </c:pt>
                <c:pt idx="61">
                  <c:v>4.09344366652577E-6</c:v>
                </c:pt>
                <c:pt idx="62">
                  <c:v>4.16645650787235E-6</c:v>
                </c:pt>
                <c:pt idx="63">
                  <c:v>4.2401922830851E-6</c:v>
                </c:pt>
                <c:pt idx="64">
                  <c:v>4.31447162392027E-6</c:v>
                </c:pt>
                <c:pt idx="65">
                  <c:v>4.38905802041589E-6</c:v>
                </c:pt>
                <c:pt idx="66">
                  <c:v>4.46371503508443E-6</c:v>
                </c:pt>
                <c:pt idx="67">
                  <c:v>4.53827039135933E-6</c:v>
                </c:pt>
                <c:pt idx="68">
                  <c:v>4.61265698405528E-6</c:v>
                </c:pt>
                <c:pt idx="69">
                  <c:v>4.68691932242245E-6</c:v>
                </c:pt>
                <c:pt idx="70">
                  <c:v>4.76119477725882E-6</c:v>
                </c:pt>
                <c:pt idx="71">
                  <c:v>4.83568398436896E-6</c:v>
                </c:pt>
                <c:pt idx="72">
                  <c:v>4.91061709394785E-6</c:v>
                </c:pt>
                <c:pt idx="73">
                  <c:v>4.9862130778238E-6</c:v>
                </c:pt>
                <c:pt idx="74">
                  <c:v>5.06262551914209E-6</c:v>
                </c:pt>
                <c:pt idx="75">
                  <c:v>5.13987700346967E-6</c:v>
                </c:pt>
                <c:pt idx="76">
                  <c:v>5.21781084500217E-6</c:v>
                </c:pt>
                <c:pt idx="77">
                  <c:v>5.29611571345902E-6</c:v>
                </c:pt>
                <c:pt idx="78">
                  <c:v>5.37445023492934E-6</c:v>
                </c:pt>
                <c:pt idx="79">
                  <c:v>5.45260153443181E-6</c:v>
                </c:pt>
                <c:pt idx="80">
                  <c:v>5.53057164690108E-6</c:v>
                </c:pt>
                <c:pt idx="81">
                  <c:v>5.60855970334502E-6</c:v>
                </c:pt>
                <c:pt idx="82">
                  <c:v>5.68687985555147E-6</c:v>
                </c:pt>
                <c:pt idx="83">
                  <c:v>5.76585089888033E-6</c:v>
                </c:pt>
                <c:pt idx="84">
                  <c:v>5.84566655237145E-6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Sheet2!$Q$10</c:f>
              <c:strCache>
                <c:ptCount val="1"/>
                <c:pt idx="0">
                  <c:v>species 3</c:v>
                </c:pt>
              </c:strCache>
            </c:strRef>
          </c:tx>
          <c:spPr>
            <a:ln>
              <a:solidFill>
                <a:srgbClr val="71B1B8"/>
              </a:solidFill>
            </a:ln>
          </c:spPr>
          <c:marker>
            <c:symbol val="none"/>
          </c:marker>
          <c:yVal>
            <c:numRef>
              <c:f>Sheet2!$U$16:$U$100</c:f>
              <c:numCache>
                <c:formatCode>0.00E+00</c:formatCode>
                <c:ptCount val="85"/>
                <c:pt idx="0">
                  <c:v>5.99523003504761E-8</c:v>
                </c:pt>
                <c:pt idx="1">
                  <c:v>1.1997631401086E-7</c:v>
                </c:pt>
                <c:pt idx="2">
                  <c:v>1.80171172031006E-7</c:v>
                </c:pt>
                <c:pt idx="3">
                  <c:v>2.40653628927259E-7</c:v>
                </c:pt>
                <c:pt idx="4">
                  <c:v>3.01547278953926E-7</c:v>
                </c:pt>
                <c:pt idx="5">
                  <c:v>3.6297218762847E-7</c:v>
                </c:pt>
                <c:pt idx="6">
                  <c:v>4.25036165287787E-7</c:v>
                </c:pt>
                <c:pt idx="7">
                  <c:v>4.87828309355107E-7</c:v>
                </c:pt>
                <c:pt idx="8">
                  <c:v>5.51414693082775E-7</c:v>
                </c:pt>
                <c:pt idx="9">
                  <c:v>6.1583549708459E-7</c:v>
                </c:pt>
                <c:pt idx="10">
                  <c:v>6.81102695372459E-7</c:v>
                </c:pt>
                <c:pt idx="11">
                  <c:v>7.47197711694317E-7</c:v>
                </c:pt>
                <c:pt idx="12">
                  <c:v>8.14069208951051E-7</c:v>
                </c:pt>
                <c:pt idx="13">
                  <c:v>8.81632150770104E-7</c:v>
                </c:pt>
                <c:pt idx="14">
                  <c:v>9.49770025460394E-7</c:v>
                </c:pt>
                <c:pt idx="15">
                  <c:v>1.01834199931756E-6</c:v>
                </c:pt>
                <c:pt idx="16">
                  <c:v>1.08719533103888E-6</c:v>
                </c:pt>
                <c:pt idx="17">
                  <c:v>1.15618105469361E-6</c:v>
                </c:pt>
                <c:pt idx="18">
                  <c:v>1.22516912420598E-6</c:v>
                </c:pt>
                <c:pt idx="19">
                  <c:v>1.29405925571713E-6</c:v>
                </c:pt>
                <c:pt idx="20">
                  <c:v>1.36278559705622E-6</c:v>
                </c:pt>
                <c:pt idx="21">
                  <c:v>1.43131574370149E-6</c:v>
                </c:pt>
                <c:pt idx="22">
                  <c:v>1.49964612993815E-6</c:v>
                </c:pt>
                <c:pt idx="23">
                  <c:v>1.56779606205939E-6</c:v>
                </c:pt>
                <c:pt idx="24">
                  <c:v>1.63580208080519E-6</c:v>
                </c:pt>
                <c:pt idx="25">
                  <c:v>1.70371356359229E-6</c:v>
                </c:pt>
                <c:pt idx="26">
                  <c:v>1.77158987237881E-6</c:v>
                </c:pt>
                <c:pt idx="27">
                  <c:v>1.83949900940933E-6</c:v>
                </c:pt>
                <c:pt idx="28">
                  <c:v>1.90751760189001E-6</c:v>
                </c:pt>
                <c:pt idx="29">
                  <c:v>1.97573200124943E-6</c:v>
                </c:pt>
                <c:pt idx="30">
                  <c:v>2.04424026219286E-6</c:v>
                </c:pt>
                <c:pt idx="31">
                  <c:v>2.11315467189643E-6</c:v>
                </c:pt>
                <c:pt idx="32">
                  <c:v>2.18260421245698E-6</c:v>
                </c:pt>
                <c:pt idx="33">
                  <c:v>2.25273567175937E-6</c:v>
                </c:pt>
                <c:pt idx="34">
                  <c:v>2.32371078949824E-6</c:v>
                </c:pt>
                <c:pt idx="35">
                  <c:v>2.39569460060448E-6</c:v>
                </c:pt>
                <c:pt idx="36">
                  <c:v>2.46882754293776E-6</c:v>
                </c:pt>
                <c:pt idx="37">
                  <c:v>2.5431742812056E-6</c:v>
                </c:pt>
                <c:pt idx="38">
                  <c:v>2.61865445068866E-6</c:v>
                </c:pt>
                <c:pt idx="39">
                  <c:v>2.6949931359468E-6</c:v>
                </c:pt>
                <c:pt idx="40">
                  <c:v>2.77175877687265E-6</c:v>
                </c:pt>
                <c:pt idx="41">
                  <c:v>2.84851349229349E-6</c:v>
                </c:pt>
                <c:pt idx="42">
                  <c:v>2.92498752241387E-6</c:v>
                </c:pt>
                <c:pt idx="43">
                  <c:v>3.0011607863057E-6</c:v>
                </c:pt>
                <c:pt idx="44">
                  <c:v>3.07723626091681E-6</c:v>
                </c:pt>
                <c:pt idx="45">
                  <c:v>3.15356444067986E-6</c:v>
                </c:pt>
                <c:pt idx="46">
                  <c:v>3.2305587888528E-6</c:v>
                </c:pt>
                <c:pt idx="47">
                  <c:v>3.30859451917339E-6</c:v>
                </c:pt>
                <c:pt idx="48">
                  <c:v>3.38786396103968E-6</c:v>
                </c:pt>
                <c:pt idx="49">
                  <c:v>3.46821271419765E-6</c:v>
                </c:pt>
                <c:pt idx="50">
                  <c:v>3.54911389672326E-6</c:v>
                </c:pt>
                <c:pt idx="51">
                  <c:v>3.62994647147399E-6</c:v>
                </c:pt>
                <c:pt idx="52">
                  <c:v>3.71039769740803E-6</c:v>
                </c:pt>
                <c:pt idx="53">
                  <c:v>3.7906200540027E-6</c:v>
                </c:pt>
                <c:pt idx="54">
                  <c:v>3.87110393085937E-6</c:v>
                </c:pt>
                <c:pt idx="55">
                  <c:v>3.95243429201444E-6</c:v>
                </c:pt>
                <c:pt idx="56">
                  <c:v>4.03499261934462E-6</c:v>
                </c:pt>
                <c:pt idx="57">
                  <c:v>4.11864624660605E-6</c:v>
                </c:pt>
                <c:pt idx="58">
                  <c:v>4.2027165649222E-6</c:v>
                </c:pt>
                <c:pt idx="59">
                  <c:v>4.28650807050028E-6</c:v>
                </c:pt>
                <c:pt idx="60">
                  <c:v>4.36990536354389E-6</c:v>
                </c:pt>
                <c:pt idx="61">
                  <c:v>4.45340805257537E-6</c:v>
                </c:pt>
                <c:pt idx="62">
                  <c:v>4.53774355776862E-6</c:v>
                </c:pt>
                <c:pt idx="63">
                  <c:v>4.62334081484057E-6</c:v>
                </c:pt>
                <c:pt idx="64">
                  <c:v>4.7098754695234E-6</c:v>
                </c:pt>
                <c:pt idx="65">
                  <c:v>4.7964579665304E-6</c:v>
                </c:pt>
                <c:pt idx="66">
                  <c:v>4.88256983455381E-6</c:v>
                </c:pt>
                <c:pt idx="67">
                  <c:v>4.96856966259935E-6</c:v>
                </c:pt>
                <c:pt idx="68">
                  <c:v>5.05529680925918E-6</c:v>
                </c:pt>
                <c:pt idx="69">
                  <c:v>5.1432965283372E-6</c:v>
                </c:pt>
                <c:pt idx="70">
                  <c:v>5.23216693911503E-6</c:v>
                </c:pt>
                <c:pt idx="71">
                  <c:v>5.32090279195488E-6</c:v>
                </c:pt>
                <c:pt idx="72">
                  <c:v>5.40915492219365E-6</c:v>
                </c:pt>
                <c:pt idx="73">
                  <c:v>5.49760136390708E-6</c:v>
                </c:pt>
                <c:pt idx="74">
                  <c:v>5.58714877175388E-6</c:v>
                </c:pt>
                <c:pt idx="75">
                  <c:v>5.67786031108363E-6</c:v>
                </c:pt>
                <c:pt idx="76">
                  <c:v>5.76872637630822E-6</c:v>
                </c:pt>
                <c:pt idx="77">
                  <c:v>5.85905757308143E-6</c:v>
                </c:pt>
                <c:pt idx="78">
                  <c:v>5.94942897231533E-6</c:v>
                </c:pt>
                <c:pt idx="79">
                  <c:v>6.04086822638286E-6</c:v>
                </c:pt>
                <c:pt idx="80">
                  <c:v>6.13346886693075E-6</c:v>
                </c:pt>
                <c:pt idx="81">
                  <c:v>6.226109850834E-6</c:v>
                </c:pt>
                <c:pt idx="82">
                  <c:v>6.31820081003084E-6</c:v>
                </c:pt>
                <c:pt idx="83">
                  <c:v>6.41057059655972E-6</c:v>
                </c:pt>
                <c:pt idx="84">
                  <c:v>6.50419751729443E-6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Sheet2!$Y$10</c:f>
              <c:strCache>
                <c:ptCount val="1"/>
                <c:pt idx="0">
                  <c:v>species 4</c:v>
                </c:pt>
              </c:strCache>
            </c:strRef>
          </c:tx>
          <c:spPr>
            <a:ln>
              <a:solidFill>
                <a:srgbClr val="C8C90D"/>
              </a:solidFill>
            </a:ln>
          </c:spPr>
          <c:marker>
            <c:symbol val="none"/>
          </c:marker>
          <c:yVal>
            <c:numRef>
              <c:f>Sheet2!$AC$16:$AC$100</c:f>
              <c:numCache>
                <c:formatCode>0.00E+00</c:formatCode>
                <c:ptCount val="85"/>
                <c:pt idx="0">
                  <c:v>5.73999575278956E-8</c:v>
                </c:pt>
                <c:pt idx="1">
                  <c:v>1.14918682336022E-7</c:v>
                </c:pt>
                <c:pt idx="2">
                  <c:v>1.72734291732989E-7</c:v>
                </c:pt>
                <c:pt idx="3">
                  <c:v>2.31055645723769E-7</c:v>
                </c:pt>
                <c:pt idx="4">
                  <c:v>2.9009355805529E-7</c:v>
                </c:pt>
                <c:pt idx="5">
                  <c:v>3.50038088555804E-7</c:v>
                </c:pt>
                <c:pt idx="6">
                  <c:v>4.11045657262844E-7</c:v>
                </c:pt>
                <c:pt idx="7">
                  <c:v>4.73235907572025E-7</c:v>
                </c:pt>
                <c:pt idx="8">
                  <c:v>5.36695006572773E-7</c:v>
                </c:pt>
                <c:pt idx="9">
                  <c:v>6.01480454712596E-7</c:v>
                </c:pt>
                <c:pt idx="10">
                  <c:v>6.67622388145331E-7</c:v>
                </c:pt>
                <c:pt idx="11">
                  <c:v>7.35117311377117E-7</c:v>
                </c:pt>
                <c:pt idx="12">
                  <c:v>8.03912401052676E-7</c:v>
                </c:pt>
                <c:pt idx="13">
                  <c:v>8.73883269205102E-7</c:v>
                </c:pt>
                <c:pt idx="14">
                  <c:v>9.44816148767613E-7</c:v>
                </c:pt>
                <c:pt idx="15">
                  <c:v>1.01641270774257E-6</c:v>
                </c:pt>
                <c:pt idx="16">
                  <c:v>1.08833088025188E-6</c:v>
                </c:pt>
                <c:pt idx="17">
                  <c:v>1.16025233129523E-6</c:v>
                </c:pt>
                <c:pt idx="18">
                  <c:v>1.2319446592629E-6</c:v>
                </c:pt>
                <c:pt idx="19">
                  <c:v>1.30329062754771E-6</c:v>
                </c:pt>
                <c:pt idx="20">
                  <c:v>1.37428243420381E-6</c:v>
                </c:pt>
                <c:pt idx="21">
                  <c:v>1.44499776063116E-6</c:v>
                </c:pt>
                <c:pt idx="22">
                  <c:v>1.51557467929712E-6</c:v>
                </c:pt>
                <c:pt idx="23">
                  <c:v>1.58619402031416E-6</c:v>
                </c:pt>
                <c:pt idx="24">
                  <c:v>1.65707043818914E-6</c:v>
                </c:pt>
                <c:pt idx="25">
                  <c:v>1.72844940346155E-6</c:v>
                </c:pt>
                <c:pt idx="26">
                  <c:v>1.80060464328168E-6</c:v>
                </c:pt>
                <c:pt idx="27">
                  <c:v>1.87382644489957E-6</c:v>
                </c:pt>
                <c:pt idx="28">
                  <c:v>1.94838413996384E-6</c:v>
                </c:pt>
                <c:pt idx="29">
                  <c:v>2.02444045011787E-6</c:v>
                </c:pt>
                <c:pt idx="30">
                  <c:v>2.10191464355328E-6</c:v>
                </c:pt>
                <c:pt idx="31">
                  <c:v>2.18037576166124E-6</c:v>
                </c:pt>
                <c:pt idx="32">
                  <c:v>2.25914214213785E-6</c:v>
                </c:pt>
                <c:pt idx="33">
                  <c:v>2.33762132672843E-6</c:v>
                </c:pt>
                <c:pt idx="34">
                  <c:v>2.41560629117208E-6</c:v>
                </c:pt>
                <c:pt idx="35">
                  <c:v>2.49330757237498E-6</c:v>
                </c:pt>
                <c:pt idx="36">
                  <c:v>2.5712166295374E-6</c:v>
                </c:pt>
                <c:pt idx="37">
                  <c:v>2.64994068133026E-6</c:v>
                </c:pt>
                <c:pt idx="38">
                  <c:v>2.73001295705784E-6</c:v>
                </c:pt>
                <c:pt idx="39">
                  <c:v>2.81161643073565E-6</c:v>
                </c:pt>
                <c:pt idx="40">
                  <c:v>2.89431153550487E-6</c:v>
                </c:pt>
                <c:pt idx="41">
                  <c:v>2.97718628409419E-6</c:v>
                </c:pt>
                <c:pt idx="42">
                  <c:v>3.05956020311905E-6</c:v>
                </c:pt>
                <c:pt idx="43">
                  <c:v>3.14148187643478E-6</c:v>
                </c:pt>
                <c:pt idx="44">
                  <c:v>3.22360033320092E-6</c:v>
                </c:pt>
                <c:pt idx="45">
                  <c:v>3.30675279167762E-6</c:v>
                </c:pt>
                <c:pt idx="46">
                  <c:v>3.39145512445242E-6</c:v>
                </c:pt>
                <c:pt idx="47">
                  <c:v>3.47737419751917E-6</c:v>
                </c:pt>
                <c:pt idx="48">
                  <c:v>3.5634273937234E-6</c:v>
                </c:pt>
                <c:pt idx="49">
                  <c:v>3.64887089891233E-6</c:v>
                </c:pt>
                <c:pt idx="50">
                  <c:v>3.73400775751521E-6</c:v>
                </c:pt>
                <c:pt idx="51">
                  <c:v>3.81981373729347E-6</c:v>
                </c:pt>
                <c:pt idx="52">
                  <c:v>3.90711937037667E-6</c:v>
                </c:pt>
                <c:pt idx="53">
                  <c:v>3.99573972824287E-6</c:v>
                </c:pt>
                <c:pt idx="54">
                  <c:v>4.08445146682265E-6</c:v>
                </c:pt>
                <c:pt idx="55">
                  <c:v>4.17248337418715E-6</c:v>
                </c:pt>
                <c:pt idx="56">
                  <c:v>4.26040758717E-6</c:v>
                </c:pt>
                <c:pt idx="57">
                  <c:v>4.34941292581408E-6</c:v>
                </c:pt>
                <c:pt idx="58">
                  <c:v>4.44000594685299E-6</c:v>
                </c:pt>
                <c:pt idx="59">
                  <c:v>4.53118442889586E-6</c:v>
                </c:pt>
                <c:pt idx="60">
                  <c:v>4.62172450933298E-6</c:v>
                </c:pt>
                <c:pt idx="61">
                  <c:v>4.71194601858872E-6</c:v>
                </c:pt>
                <c:pt idx="62">
                  <c:v>4.80317159570509E-6</c:v>
                </c:pt>
                <c:pt idx="63">
                  <c:v>4.89599633709585E-6</c:v>
                </c:pt>
                <c:pt idx="64">
                  <c:v>4.98923902965469E-6</c:v>
                </c:pt>
                <c:pt idx="65">
                  <c:v>5.08173448790367E-6</c:v>
                </c:pt>
                <c:pt idx="66">
                  <c:v>5.17420745874461E-6</c:v>
                </c:pt>
                <c:pt idx="67">
                  <c:v>5.2680765237587E-6</c:v>
                </c:pt>
                <c:pt idx="68">
                  <c:v>5.36324200744414E-6</c:v>
                </c:pt>
                <c:pt idx="69">
                  <c:v>5.45804384701715E-6</c:v>
                </c:pt>
                <c:pt idx="70">
                  <c:v>5.55226002099275E-6</c:v>
                </c:pt>
                <c:pt idx="71">
                  <c:v>5.64741038029274E-6</c:v>
                </c:pt>
                <c:pt idx="72">
                  <c:v>5.74415183015572E-6</c:v>
                </c:pt>
                <c:pt idx="73">
                  <c:v>5.84091165243339E-6</c:v>
                </c:pt>
                <c:pt idx="74">
                  <c:v>5.9369092952361E-6</c:v>
                </c:pt>
                <c:pt idx="75">
                  <c:v>6.03362604181053E-6</c:v>
                </c:pt>
                <c:pt idx="76">
                  <c:v>6.13198394600257E-6</c:v>
                </c:pt>
                <c:pt idx="77">
                  <c:v>6.23038810483823E-6</c:v>
                </c:pt>
                <c:pt idx="78">
                  <c:v>6.32802187111609E-6</c:v>
                </c:pt>
                <c:pt idx="79">
                  <c:v>6.4265224205188E-6</c:v>
                </c:pt>
                <c:pt idx="80">
                  <c:v>6.52659228727855E-6</c:v>
                </c:pt>
                <c:pt idx="81">
                  <c:v>6.62635085895324E-6</c:v>
                </c:pt>
                <c:pt idx="82">
                  <c:v>6.72554983929681E-6</c:v>
                </c:pt>
                <c:pt idx="83">
                  <c:v>6.82607735432737E-6</c:v>
                </c:pt>
                <c:pt idx="84">
                  <c:v>6.92774115858313E-6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38936"/>
        <c:axId val="2121744488"/>
      </c:scatterChart>
      <c:valAx>
        <c:axId val="2121738936"/>
        <c:scaling>
          <c:orientation val="minMax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number of gaps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1744488"/>
        <c:crosses val="autoZero"/>
        <c:crossBetween val="midCat"/>
      </c:valAx>
      <c:valAx>
        <c:axId val="2121744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total</a:t>
                </a:r>
                <a:r>
                  <a:rPr lang="en-US" sz="2000" baseline="0"/>
                  <a:t> time (s)</a:t>
                </a:r>
                <a:endParaRPr lang="en-US" sz="2000"/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crossAx val="2121738936"/>
        <c:crosses val="autoZero"/>
        <c:crossBetween val="midCat"/>
        <c:minorUnit val="2.0E-8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  <a:r>
              <a:rPr lang="en-US" baseline="0"/>
              <a:t> </a:t>
            </a:r>
            <a:r>
              <a:rPr lang="en-US"/>
              <a:t>seperation</a:t>
            </a:r>
            <a:r>
              <a:rPr lang="en-US" baseline="0"/>
              <a:t> of species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6"/>
          <c:order val="2"/>
          <c:tx>
            <c:strRef>
              <c:f>Sheet2!$Q$10</c:f>
              <c:strCache>
                <c:ptCount val="1"/>
                <c:pt idx="0">
                  <c:v>species 3</c:v>
                </c:pt>
              </c:strCache>
            </c:strRef>
          </c:tx>
          <c:spPr>
            <a:ln>
              <a:solidFill>
                <a:srgbClr val="71B1B8"/>
              </a:solidFill>
            </a:ln>
          </c:spPr>
          <c:marker>
            <c:symbol val="none"/>
          </c:marker>
          <c:yVal>
            <c:numRef>
              <c:f>Sheet2!$Q$16:$Q$100</c:f>
              <c:numCache>
                <c:formatCode>0.00E+00</c:formatCode>
                <c:ptCount val="85"/>
                <c:pt idx="0">
                  <c:v>20000.0</c:v>
                </c:pt>
                <c:pt idx="1">
                  <c:v>20426.10447329742</c:v>
                </c:pt>
                <c:pt idx="2">
                  <c:v>20781.50238669546</c:v>
                </c:pt>
                <c:pt idx="3">
                  <c:v>21051.0461998352</c:v>
                </c:pt>
                <c:pt idx="4">
                  <c:v>21228.13320157101</c:v>
                </c:pt>
                <c:pt idx="5">
                  <c:v>21315.01821297488</c:v>
                </c:pt>
                <c:pt idx="6">
                  <c:v>21321.54618987063</c:v>
                </c:pt>
                <c:pt idx="7">
                  <c:v>21262.91144245165</c:v>
                </c:pt>
                <c:pt idx="8">
                  <c:v>21157.30792685804</c:v>
                </c:pt>
                <c:pt idx="9">
                  <c:v>21024.16034544945</c:v>
                </c:pt>
                <c:pt idx="10">
                  <c:v>20883.19605896131</c:v>
                </c:pt>
                <c:pt idx="11">
                  <c:v>20754.17381296516</c:v>
                </c:pt>
                <c:pt idx="12">
                  <c:v>20656.78512516248</c:v>
                </c:pt>
                <c:pt idx="13">
                  <c:v>20610.15655516648</c:v>
                </c:pt>
                <c:pt idx="14">
                  <c:v>20631.54492487546</c:v>
                </c:pt>
                <c:pt idx="15">
                  <c:v>20734.24128168173</c:v>
                </c:pt>
                <c:pt idx="16">
                  <c:v>20925.26010119588</c:v>
                </c:pt>
                <c:pt idx="17">
                  <c:v>21203.7667997888</c:v>
                </c:pt>
                <c:pt idx="18">
                  <c:v>21561.04624115674</c:v>
                </c:pt>
                <c:pt idx="19">
                  <c:v>21982.13667356589</c:v>
                </c:pt>
                <c:pt idx="20">
                  <c:v>22448.49702827867</c:v>
                </c:pt>
                <c:pt idx="21">
                  <c:v>22940.74790340407</c:v>
                </c:pt>
                <c:pt idx="22">
                  <c:v>23440.73627673692</c:v>
                </c:pt>
                <c:pt idx="23">
                  <c:v>23932.63713295008</c:v>
                </c:pt>
                <c:pt idx="24">
                  <c:v>24403.1927033234</c:v>
                </c:pt>
                <c:pt idx="25">
                  <c:v>24841.36582102882</c:v>
                </c:pt>
                <c:pt idx="26">
                  <c:v>25237.68727140571</c:v>
                </c:pt>
                <c:pt idx="27">
                  <c:v>25583.50328829391</c:v>
                </c:pt>
                <c:pt idx="28">
                  <c:v>25870.25174967751</c:v>
                </c:pt>
                <c:pt idx="29">
                  <c:v>26088.85036273237</c:v>
                </c:pt>
                <c:pt idx="30">
                  <c:v>26229.28139133463</c:v>
                </c:pt>
                <c:pt idx="31">
                  <c:v>26280.51529607928</c:v>
                </c:pt>
                <c:pt idx="32">
                  <c:v>26231.04620288846</c:v>
                </c:pt>
                <c:pt idx="33">
                  <c:v>26070.53437435254</c:v>
                </c:pt>
                <c:pt idx="34">
                  <c:v>25793.35059694158</c:v>
                </c:pt>
                <c:pt idx="35">
                  <c:v>25405.02718569651</c:v>
                </c:pt>
                <c:pt idx="36">
                  <c:v>24932.13784754386</c:v>
                </c:pt>
                <c:pt idx="37">
                  <c:v>24433.5658234643</c:v>
                </c:pt>
                <c:pt idx="38">
                  <c:v>24004.94033079651</c:v>
                </c:pt>
                <c:pt idx="39">
                  <c:v>23761.01553661444</c:v>
                </c:pt>
                <c:pt idx="40">
                  <c:v>23787.15757531533</c:v>
                </c:pt>
                <c:pt idx="41">
                  <c:v>24083.72779788816</c:v>
                </c:pt>
                <c:pt idx="42">
                  <c:v>24552.77200992397</c:v>
                </c:pt>
                <c:pt idx="43">
                  <c:v>25041.28448181054</c:v>
                </c:pt>
                <c:pt idx="44">
                  <c:v>25400.69911465514</c:v>
                </c:pt>
                <c:pt idx="45">
                  <c:v>25525.83152234104</c:v>
                </c:pt>
                <c:pt idx="46">
                  <c:v>25374.03134646084</c:v>
                </c:pt>
                <c:pt idx="47">
                  <c:v>24981.68174583325</c:v>
                </c:pt>
                <c:pt idx="48">
                  <c:v>24481.82962793579</c:v>
                </c:pt>
                <c:pt idx="49">
                  <c:v>24092.97865623636</c:v>
                </c:pt>
                <c:pt idx="50">
                  <c:v>24025.91968386177</c:v>
                </c:pt>
                <c:pt idx="51">
                  <c:v>24328.01749597357</c:v>
                </c:pt>
                <c:pt idx="52">
                  <c:v>24822.97862974956</c:v>
                </c:pt>
                <c:pt idx="53">
                  <c:v>25230.10355637043</c:v>
                </c:pt>
                <c:pt idx="54">
                  <c:v>25329.97196133349</c:v>
                </c:pt>
                <c:pt idx="55">
                  <c:v>25063.55554209021</c:v>
                </c:pt>
                <c:pt idx="56">
                  <c:v>24573.99971760088</c:v>
                </c:pt>
                <c:pt idx="57">
                  <c:v>24178.6738945816</c:v>
                </c:pt>
                <c:pt idx="58">
                  <c:v>24181.14385361908</c:v>
                </c:pt>
                <c:pt idx="59">
                  <c:v>24585.50246597754</c:v>
                </c:pt>
                <c:pt idx="60">
                  <c:v>25063.95101032495</c:v>
                </c:pt>
                <c:pt idx="61">
                  <c:v>25245.5725802415</c:v>
                </c:pt>
                <c:pt idx="62">
                  <c:v>24989.47299102012</c:v>
                </c:pt>
                <c:pt idx="63">
                  <c:v>24491.20087085493</c:v>
                </c:pt>
                <c:pt idx="64">
                  <c:v>24191.46166385175</c:v>
                </c:pt>
                <c:pt idx="65">
                  <c:v>24392.47744727457</c:v>
                </c:pt>
                <c:pt idx="66">
                  <c:v>24890.07068558951</c:v>
                </c:pt>
                <c:pt idx="67">
                  <c:v>25185.80566436552</c:v>
                </c:pt>
                <c:pt idx="68">
                  <c:v>24992.13023633731</c:v>
                </c:pt>
                <c:pt idx="69">
                  <c:v>24494.9960333776</c:v>
                </c:pt>
                <c:pt idx="70">
                  <c:v>24233.54446835254</c:v>
                </c:pt>
                <c:pt idx="71">
                  <c:v>24523.91893233249</c:v>
                </c:pt>
                <c:pt idx="72">
                  <c:v>25012.70119889628</c:v>
                </c:pt>
                <c:pt idx="73">
                  <c:v>25121.16428518092</c:v>
                </c:pt>
                <c:pt idx="74">
                  <c:v>24720.15458896273</c:v>
                </c:pt>
                <c:pt idx="75">
                  <c:v>24297.22377103833</c:v>
                </c:pt>
                <c:pt idx="76">
                  <c:v>24421.43164933569</c:v>
                </c:pt>
                <c:pt idx="77">
                  <c:v>24920.72870700701</c:v>
                </c:pt>
                <c:pt idx="78">
                  <c:v>25107.60794821408</c:v>
                </c:pt>
                <c:pt idx="79">
                  <c:v>24728.7965312406</c:v>
                </c:pt>
                <c:pt idx="80">
                  <c:v>24311.49773686367</c:v>
                </c:pt>
                <c:pt idx="81">
                  <c:v>24489.25738411438</c:v>
                </c:pt>
                <c:pt idx="82">
                  <c:v>24983.97400901042</c:v>
                </c:pt>
                <c:pt idx="83">
                  <c:v>25033.46770772099</c:v>
                </c:pt>
                <c:pt idx="84">
                  <c:v>24560.49100802162</c:v>
                </c:pt>
              </c:numCache>
            </c:numRef>
          </c:yVal>
          <c:smooth val="1"/>
        </c:ser>
        <c:ser>
          <c:idx val="7"/>
          <c:order val="3"/>
          <c:tx>
            <c:strRef>
              <c:f>Sheet2!$Y$10</c:f>
              <c:strCache>
                <c:ptCount val="1"/>
                <c:pt idx="0">
                  <c:v>species 4</c:v>
                </c:pt>
              </c:strCache>
            </c:strRef>
          </c:tx>
          <c:spPr>
            <a:ln>
              <a:solidFill>
                <a:srgbClr val="C8C90D"/>
              </a:solidFill>
            </a:ln>
          </c:spPr>
          <c:marker>
            <c:symbol val="none"/>
          </c:marker>
          <c:yVal>
            <c:numRef>
              <c:f>Sheet2!$Y$16:$Y$100</c:f>
              <c:numCache>
                <c:formatCode>0.00E+00</c:formatCode>
                <c:ptCount val="85"/>
                <c:pt idx="0">
                  <c:v>20000.0</c:v>
                </c:pt>
                <c:pt idx="1">
                  <c:v>20390.53187361482</c:v>
                </c:pt>
                <c:pt idx="2">
                  <c:v>20649.8525134182</c:v>
                </c:pt>
                <c:pt idx="3">
                  <c:v>20753.37705875573</c:v>
                </c:pt>
                <c:pt idx="4">
                  <c:v>20701.66485368753</c:v>
                </c:pt>
                <c:pt idx="5">
                  <c:v>20515.73402212588</c:v>
                </c:pt>
                <c:pt idx="6">
                  <c:v>20227.48608641084</c:v>
                </c:pt>
                <c:pt idx="7">
                  <c:v>19870.10604487603</c:v>
                </c:pt>
                <c:pt idx="8">
                  <c:v>19472.07778936004</c:v>
                </c:pt>
                <c:pt idx="9">
                  <c:v>19055.81141434384</c:v>
                </c:pt>
                <c:pt idx="10">
                  <c:v>18639.94272750047</c:v>
                </c:pt>
                <c:pt idx="11">
                  <c:v>18243.66553286594</c:v>
                </c:pt>
                <c:pt idx="12">
                  <c:v>17891.27879377387</c:v>
                </c:pt>
                <c:pt idx="13">
                  <c:v>17614.70229841047</c:v>
                </c:pt>
                <c:pt idx="14">
                  <c:v>17451.19511258262</c:v>
                </c:pt>
                <c:pt idx="15">
                  <c:v>17434.46354923425</c:v>
                </c:pt>
                <c:pt idx="16">
                  <c:v>17581.46003863676</c:v>
                </c:pt>
                <c:pt idx="17">
                  <c:v>17882.40906585145</c:v>
                </c:pt>
                <c:pt idx="18">
                  <c:v>18301.38212256378</c:v>
                </c:pt>
                <c:pt idx="19">
                  <c:v>18786.95943461319</c:v>
                </c:pt>
                <c:pt idx="20">
                  <c:v>19285.40221460102</c:v>
                </c:pt>
                <c:pt idx="21">
                  <c:v>19749.46034324062</c:v>
                </c:pt>
                <c:pt idx="22">
                  <c:v>20141.18655716673</c:v>
                </c:pt>
                <c:pt idx="23">
                  <c:v>20430.80737088467</c:v>
                </c:pt>
                <c:pt idx="24">
                  <c:v>20594.40599800487</c:v>
                </c:pt>
                <c:pt idx="25">
                  <c:v>20612.60303292055</c:v>
                </c:pt>
                <c:pt idx="26">
                  <c:v>20472.06624239173</c:v>
                </c:pt>
                <c:pt idx="27">
                  <c:v>20171.91158419972</c:v>
                </c:pt>
                <c:pt idx="28">
                  <c:v>19737.05851786217</c:v>
                </c:pt>
                <c:pt idx="29">
                  <c:v>19237.47178691954</c:v>
                </c:pt>
                <c:pt idx="30">
                  <c:v>18800.50827814554</c:v>
                </c:pt>
                <c:pt idx="31">
                  <c:v>18584.73663323012</c:v>
                </c:pt>
                <c:pt idx="32">
                  <c:v>18693.21614662775</c:v>
                </c:pt>
                <c:pt idx="33">
                  <c:v>19084.38458741931</c:v>
                </c:pt>
                <c:pt idx="34">
                  <c:v>19584.37366492314</c:v>
                </c:pt>
                <c:pt idx="35">
                  <c:v>19986.8528810324</c:v>
                </c:pt>
                <c:pt idx="36">
                  <c:v>20138.22340449057</c:v>
                </c:pt>
                <c:pt idx="37">
                  <c:v>19975.94136487614</c:v>
                </c:pt>
                <c:pt idx="38">
                  <c:v>19553.00267752634</c:v>
                </c:pt>
                <c:pt idx="39">
                  <c:v>19061.12359107649</c:v>
                </c:pt>
                <c:pt idx="40">
                  <c:v>18790.05907964613</c:v>
                </c:pt>
                <c:pt idx="41">
                  <c:v>18936.54886676725</c:v>
                </c:pt>
                <c:pt idx="42">
                  <c:v>19398.15694553881</c:v>
                </c:pt>
                <c:pt idx="43">
                  <c:v>19846.11673763551</c:v>
                </c:pt>
                <c:pt idx="44">
                  <c:v>19983.19340911253</c:v>
                </c:pt>
                <c:pt idx="45">
                  <c:v>19715.64368979248</c:v>
                </c:pt>
                <c:pt idx="46">
                  <c:v>19218.87055819577</c:v>
                </c:pt>
                <c:pt idx="47">
                  <c:v>18890.39081067363</c:v>
                </c:pt>
                <c:pt idx="48">
                  <c:v>19042.89180409472</c:v>
                </c:pt>
                <c:pt idx="49">
                  <c:v>19529.99382689162</c:v>
                </c:pt>
                <c:pt idx="50">
                  <c:v>19886.84810183879</c:v>
                </c:pt>
                <c:pt idx="51">
                  <c:v>19790.4593374886</c:v>
                </c:pt>
                <c:pt idx="52">
                  <c:v>19321.73553427512</c:v>
                </c:pt>
                <c:pt idx="53">
                  <c:v>18951.96756294032</c:v>
                </c:pt>
                <c:pt idx="54">
                  <c:v>19111.80662947039</c:v>
                </c:pt>
                <c:pt idx="55">
                  <c:v>19610.07695062021</c:v>
                </c:pt>
                <c:pt idx="56">
                  <c:v>19860.58696445256</c:v>
                </c:pt>
                <c:pt idx="57">
                  <c:v>19578.58752686145</c:v>
                </c:pt>
                <c:pt idx="58">
                  <c:v>19089.04397435301</c:v>
                </c:pt>
                <c:pt idx="59">
                  <c:v>19032.93656838637</c:v>
                </c:pt>
                <c:pt idx="60">
                  <c:v>19493.19955320699</c:v>
                </c:pt>
                <c:pt idx="61">
                  <c:v>19823.36653058008</c:v>
                </c:pt>
                <c:pt idx="62">
                  <c:v>19577.45340589001</c:v>
                </c:pt>
                <c:pt idx="63">
                  <c:v>19090.34248160382</c:v>
                </c:pt>
                <c:pt idx="64">
                  <c:v>19099.59095620023</c:v>
                </c:pt>
                <c:pt idx="65">
                  <c:v>19592.35979657627</c:v>
                </c:pt>
                <c:pt idx="66">
                  <c:v>19784.90501121895</c:v>
                </c:pt>
                <c:pt idx="67">
                  <c:v>19378.38003370737</c:v>
                </c:pt>
                <c:pt idx="68">
                  <c:v>19026.80697870869</c:v>
                </c:pt>
                <c:pt idx="69">
                  <c:v>19347.18813349545</c:v>
                </c:pt>
                <c:pt idx="70">
                  <c:v>19764.77279136328</c:v>
                </c:pt>
                <c:pt idx="71">
                  <c:v>19551.43782101709</c:v>
                </c:pt>
                <c:pt idx="72">
                  <c:v>19080.82923903283</c:v>
                </c:pt>
                <c:pt idx="73">
                  <c:v>19240.74171818254</c:v>
                </c:pt>
                <c:pt idx="74">
                  <c:v>19717.3034596991</c:v>
                </c:pt>
                <c:pt idx="75">
                  <c:v>19592.49786406541</c:v>
                </c:pt>
                <c:pt idx="76">
                  <c:v>19105.89870543472</c:v>
                </c:pt>
                <c:pt idx="77">
                  <c:v>19249.55960472661</c:v>
                </c:pt>
                <c:pt idx="78">
                  <c:v>19718.71932270183</c:v>
                </c:pt>
                <c:pt idx="79">
                  <c:v>19534.50738216511</c:v>
                </c:pt>
                <c:pt idx="80">
                  <c:v>19082.90519028195</c:v>
                </c:pt>
                <c:pt idx="81">
                  <c:v>19359.44612026203</c:v>
                </c:pt>
                <c:pt idx="82">
                  <c:v>19737.51782891526</c:v>
                </c:pt>
                <c:pt idx="83">
                  <c:v>19374.14019416815</c:v>
                </c:pt>
                <c:pt idx="84">
                  <c:v>19094.89394412481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Sheet2!$A$10</c:f>
              <c:strCache>
                <c:ptCount val="1"/>
                <c:pt idx="0">
                  <c:v>species 1 (selected species)</c:v>
                </c:pt>
              </c:strCache>
            </c:strRef>
          </c:tx>
          <c:spPr>
            <a:ln>
              <a:solidFill>
                <a:srgbClr val="A6C47B"/>
              </a:solidFill>
            </a:ln>
          </c:spPr>
          <c:marker>
            <c:symbol val="none"/>
          </c:marker>
          <c:yVal>
            <c:numRef>
              <c:f>Sheet2!$A$16:$A$100</c:f>
              <c:numCache>
                <c:formatCode>0.00E+00</c:formatCode>
                <c:ptCount val="85"/>
                <c:pt idx="0">
                  <c:v>20000.0</c:v>
                </c:pt>
                <c:pt idx="1">
                  <c:v>20475.0</c:v>
                </c:pt>
                <c:pt idx="2">
                  <c:v>20950.0</c:v>
                </c:pt>
                <c:pt idx="3">
                  <c:v>21425.0</c:v>
                </c:pt>
                <c:pt idx="4">
                  <c:v>21900.0</c:v>
                </c:pt>
                <c:pt idx="5">
                  <c:v>22375.0</c:v>
                </c:pt>
                <c:pt idx="6">
                  <c:v>22850.0</c:v>
                </c:pt>
                <c:pt idx="7">
                  <c:v>23325.0</c:v>
                </c:pt>
                <c:pt idx="8">
                  <c:v>23800.0</c:v>
                </c:pt>
                <c:pt idx="9">
                  <c:v>24275.0</c:v>
                </c:pt>
                <c:pt idx="10">
                  <c:v>24750.0</c:v>
                </c:pt>
                <c:pt idx="11">
                  <c:v>25225</c:v>
                </c:pt>
                <c:pt idx="12">
                  <c:v>257</c:v>
                </c:pt>
                <c:pt idx="13">
                  <c:v>26174.99999999999</c:v>
                </c:pt>
                <c:pt idx="14">
                  <c:v>26649.99999999999</c:v>
                </c:pt>
                <c:pt idx="15">
                  <c:v>27124.99999999999</c:v>
                </c:pt>
                <c:pt idx="16">
                  <c:v>27599.99999999999</c:v>
                </c:pt>
                <c:pt idx="17">
                  <c:v>28074.99999999998</c:v>
                </c:pt>
                <c:pt idx="18">
                  <c:v>28549.99999999998</c:v>
                </c:pt>
                <c:pt idx="19">
                  <c:v>29024.99999999997</c:v>
                </c:pt>
                <c:pt idx="20">
                  <c:v>29499.99999999997</c:v>
                </c:pt>
                <c:pt idx="21">
                  <c:v>29974.99999999997</c:v>
                </c:pt>
                <c:pt idx="22">
                  <c:v>30449.99999999996</c:v>
                </c:pt>
                <c:pt idx="23">
                  <c:v>30924.99999999996</c:v>
                </c:pt>
                <c:pt idx="24">
                  <c:v>31399.99999999996</c:v>
                </c:pt>
                <c:pt idx="25">
                  <c:v>31874.99999999995</c:v>
                </c:pt>
                <c:pt idx="26">
                  <c:v>32349.99999999995</c:v>
                </c:pt>
                <c:pt idx="27">
                  <c:v>32824.99999999994</c:v>
                </c:pt>
                <c:pt idx="28">
                  <c:v>33299.99999999993</c:v>
                </c:pt>
                <c:pt idx="29">
                  <c:v>33774.99999999992</c:v>
                </c:pt>
                <c:pt idx="30">
                  <c:v>34249.99999999992</c:v>
                </c:pt>
                <c:pt idx="31">
                  <c:v>34724.99999999991</c:v>
                </c:pt>
                <c:pt idx="32">
                  <c:v>35199.99999999991</c:v>
                </c:pt>
                <c:pt idx="33">
                  <c:v>35674.9999999999</c:v>
                </c:pt>
                <c:pt idx="34">
                  <c:v>36149.9999999999</c:v>
                </c:pt>
                <c:pt idx="35">
                  <c:v>36624.9999999999</c:v>
                </c:pt>
                <c:pt idx="36">
                  <c:v>37099.99999999988</c:v>
                </c:pt>
                <c:pt idx="37">
                  <c:v>37574.99999999987</c:v>
                </c:pt>
                <c:pt idx="38">
                  <c:v>38049.99999999987</c:v>
                </c:pt>
                <c:pt idx="39">
                  <c:v>38524.99999999986</c:v>
                </c:pt>
                <c:pt idx="40">
                  <c:v>38999.99999999985</c:v>
                </c:pt>
                <c:pt idx="41">
                  <c:v>39474.99999999985</c:v>
                </c:pt>
                <c:pt idx="42">
                  <c:v>39949.99999999984</c:v>
                </c:pt>
                <c:pt idx="43">
                  <c:v>40424.99999999983</c:v>
                </c:pt>
                <c:pt idx="44">
                  <c:v>40899.99999999982</c:v>
                </c:pt>
                <c:pt idx="45">
                  <c:v>41374.99999999982</c:v>
                </c:pt>
                <c:pt idx="46">
                  <c:v>41849.99999999981</c:v>
                </c:pt>
                <c:pt idx="47">
                  <c:v>42324.9999999998</c:v>
                </c:pt>
                <c:pt idx="48">
                  <c:v>42799.9999999998</c:v>
                </c:pt>
                <c:pt idx="49">
                  <c:v>43274.99999999979</c:v>
                </c:pt>
                <c:pt idx="50">
                  <c:v>43749.99999999978</c:v>
                </c:pt>
                <c:pt idx="51">
                  <c:v>44224.99999999977</c:v>
                </c:pt>
                <c:pt idx="52">
                  <c:v>44699.99999999977</c:v>
                </c:pt>
                <c:pt idx="53">
                  <c:v>45174.99999999976</c:v>
                </c:pt>
                <c:pt idx="54">
                  <c:v>45649.99999999975</c:v>
                </c:pt>
                <c:pt idx="55">
                  <c:v>46124.99999999975</c:v>
                </c:pt>
                <c:pt idx="56">
                  <c:v>46599.99999999974</c:v>
                </c:pt>
                <c:pt idx="57">
                  <c:v>47074.99999999973</c:v>
                </c:pt>
                <c:pt idx="58">
                  <c:v>47549.99999999972</c:v>
                </c:pt>
                <c:pt idx="59">
                  <c:v>48024.99999999971</c:v>
                </c:pt>
                <c:pt idx="60">
                  <c:v>48499.9999999997</c:v>
                </c:pt>
                <c:pt idx="61">
                  <c:v>48974.9999999997</c:v>
                </c:pt>
                <c:pt idx="62">
                  <c:v>49449.9999999997</c:v>
                </c:pt>
                <c:pt idx="63">
                  <c:v>49924.99999999971</c:v>
                </c:pt>
                <c:pt idx="64">
                  <c:v>50399.99999999972</c:v>
                </c:pt>
                <c:pt idx="65">
                  <c:v>50874.99999999972</c:v>
                </c:pt>
                <c:pt idx="66">
                  <c:v>51349.99999999974</c:v>
                </c:pt>
                <c:pt idx="67">
                  <c:v>51824.99999999975</c:v>
                </c:pt>
                <c:pt idx="68">
                  <c:v>52299.99999999977</c:v>
                </c:pt>
                <c:pt idx="69">
                  <c:v>52774.9999999998</c:v>
                </c:pt>
                <c:pt idx="70">
                  <c:v>53249.99999999982</c:v>
                </c:pt>
                <c:pt idx="71">
                  <c:v>53724.99999999985</c:v>
                </c:pt>
                <c:pt idx="72">
                  <c:v>54199.99999999987</c:v>
                </c:pt>
                <c:pt idx="73">
                  <c:v>54674.9999999999</c:v>
                </c:pt>
                <c:pt idx="74">
                  <c:v>55149.99999999994</c:v>
                </c:pt>
                <c:pt idx="75">
                  <c:v>55624.99999999997</c:v>
                </c:pt>
                <c:pt idx="76">
                  <c:v>56100.00000000002</c:v>
                </c:pt>
                <c:pt idx="77">
                  <c:v>56575.00000000007</c:v>
                </c:pt>
                <c:pt idx="78">
                  <c:v>57050.00000000011</c:v>
                </c:pt>
                <c:pt idx="79">
                  <c:v>57525.00000000016</c:v>
                </c:pt>
                <c:pt idx="80">
                  <c:v>58000.00000000022</c:v>
                </c:pt>
                <c:pt idx="81">
                  <c:v>58475.00000000028</c:v>
                </c:pt>
                <c:pt idx="82">
                  <c:v>58950.00000000033</c:v>
                </c:pt>
                <c:pt idx="83">
                  <c:v>59425.0000000004</c:v>
                </c:pt>
                <c:pt idx="84">
                  <c:v>59900.00000000047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Sheet2!$I$10</c:f>
              <c:strCache>
                <c:ptCount val="1"/>
                <c:pt idx="0">
                  <c:v>species 2</c:v>
                </c:pt>
              </c:strCache>
            </c:strRef>
          </c:tx>
          <c:spPr>
            <a:ln>
              <a:solidFill>
                <a:srgbClr val="D08382"/>
              </a:solidFill>
            </a:ln>
          </c:spPr>
          <c:marker>
            <c:symbol val="none"/>
          </c:marker>
          <c:yVal>
            <c:numRef>
              <c:f>Sheet2!$I$16:$I$100</c:f>
              <c:numCache>
                <c:formatCode>0.00E+00</c:formatCode>
                <c:ptCount val="85"/>
                <c:pt idx="0">
                  <c:v>20000.0</c:v>
                </c:pt>
                <c:pt idx="1">
                  <c:v>20454.09886648244</c:v>
                </c:pt>
                <c:pt idx="2">
                  <c:v>20881.77379431878</c:v>
                </c:pt>
                <c:pt idx="3">
                  <c:v>21278.63034310409</c:v>
                </c:pt>
                <c:pt idx="4">
                  <c:v>21641.80826562184</c:v>
                </c:pt>
                <c:pt idx="5">
                  <c:v>21970.27020978404</c:v>
                </c:pt>
                <c:pt idx="6">
                  <c:v>22264.92750017195</c:v>
                </c:pt>
                <c:pt idx="7">
                  <c:v>22528.59016570715</c:v>
                </c:pt>
                <c:pt idx="8">
                  <c:v>22765.76098002495</c:v>
                </c:pt>
                <c:pt idx="9">
                  <c:v>22982.31531914582</c:v>
                </c:pt>
                <c:pt idx="10">
                  <c:v>23185.11504694883</c:v>
                </c:pt>
                <c:pt idx="11">
                  <c:v>23381.59715641917</c:v>
                </c:pt>
                <c:pt idx="12">
                  <c:v>23579.36340435934</c:v>
                </c:pt>
                <c:pt idx="13">
                  <c:v>23785.78402165376</c:v>
                </c:pt>
                <c:pt idx="14">
                  <c:v>24007.62286415487</c:v>
                </c:pt>
                <c:pt idx="15">
                  <c:v>24250.69465321131</c:v>
                </c:pt>
                <c:pt idx="16">
                  <c:v>24519.57393461291</c:v>
                </c:pt>
                <c:pt idx="17">
                  <c:v>24817.38353051618</c:v>
                </c:pt>
                <c:pt idx="18">
                  <c:v>25145.69092592084</c:v>
                </c:pt>
                <c:pt idx="19">
                  <c:v>25504.53085282855</c:v>
                </c:pt>
                <c:pt idx="20">
                  <c:v>25892.55318712565</c:v>
                </c:pt>
                <c:pt idx="21">
                  <c:v>26307.2735159485</c:v>
                </c:pt>
                <c:pt idx="22">
                  <c:v>26745.38700587062</c:v>
                </c:pt>
                <c:pt idx="23">
                  <c:v>27203.09969537185</c:v>
                </c:pt>
                <c:pt idx="24">
                  <c:v>27676.43575892913</c:v>
                </c:pt>
                <c:pt idx="25">
                  <c:v>28161.49141116521</c:v>
                </c:pt>
                <c:pt idx="26">
                  <c:v>28654.62099841618</c:v>
                </c:pt>
                <c:pt idx="27">
                  <c:v>29152.55413509244</c:v>
                </c:pt>
                <c:pt idx="28">
                  <c:v>29652.45203871938</c:v>
                </c:pt>
                <c:pt idx="29">
                  <c:v>30151.91600081871</c:v>
                </c:pt>
                <c:pt idx="30">
                  <c:v>30648.96199263846</c:v>
                </c:pt>
                <c:pt idx="31">
                  <c:v>31141.97404361397</c:v>
                </c:pt>
                <c:pt idx="32">
                  <c:v>31629.64648407294</c:v>
                </c:pt>
                <c:pt idx="33">
                  <c:v>32110.92232024321</c:v>
                </c:pt>
                <c:pt idx="34">
                  <c:v>32584.93244456744</c:v>
                </c:pt>
                <c:pt idx="35">
                  <c:v>33050.93831345296</c:v>
                </c:pt>
                <c:pt idx="36">
                  <c:v>33508.27918864817</c:v>
                </c:pt>
                <c:pt idx="37">
                  <c:v>33956.32397471216</c:v>
                </c:pt>
                <c:pt idx="38">
                  <c:v>34394.42699088767</c:v>
                </c:pt>
                <c:pt idx="39">
                  <c:v>34821.88658559617</c:v>
                </c:pt>
                <c:pt idx="40">
                  <c:v>35237.90524525298</c:v>
                </c:pt>
                <c:pt idx="41">
                  <c:v>35641.54969698301</c:v>
                </c:pt>
                <c:pt idx="42">
                  <c:v>36031.70941003846</c:v>
                </c:pt>
                <c:pt idx="43">
                  <c:v>36407.05183765758</c:v>
                </c:pt>
                <c:pt idx="44">
                  <c:v>36765.97270634115</c:v>
                </c:pt>
                <c:pt idx="45">
                  <c:v>37106.53967640193</c:v>
                </c:pt>
                <c:pt idx="46">
                  <c:v>37426.42782731437</c:v>
                </c:pt>
                <c:pt idx="47">
                  <c:v>37722.84578436903</c:v>
                </c:pt>
                <c:pt idx="48">
                  <c:v>37992.452117624</c:v>
                </c:pt>
                <c:pt idx="49">
                  <c:v>38231.26329101772</c:v>
                </c:pt>
                <c:pt idx="50">
                  <c:v>38434.55756834381</c:v>
                </c:pt>
                <c:pt idx="51">
                  <c:v>38596.78497718686</c:v>
                </c:pt>
                <c:pt idx="52">
                  <c:v>38711.50344868935</c:v>
                </c:pt>
                <c:pt idx="53">
                  <c:v>38771.37831729758</c:v>
                </c:pt>
                <c:pt idx="54">
                  <c:v>38768.31040756009</c:v>
                </c:pt>
                <c:pt idx="55">
                  <c:v>38693.80180794496</c:v>
                </c:pt>
                <c:pt idx="56">
                  <c:v>38539.73193294799</c:v>
                </c:pt>
                <c:pt idx="57">
                  <c:v>38299.7958209239</c:v>
                </c:pt>
                <c:pt idx="58">
                  <c:v>37971.92381324123</c:v>
                </c:pt>
                <c:pt idx="59">
                  <c:v>37561.97044760259</c:v>
                </c:pt>
                <c:pt idx="60">
                  <c:v>37088.6360073668</c:v>
                </c:pt>
                <c:pt idx="61">
                  <c:v>36588.65124019607</c:v>
                </c:pt>
                <c:pt idx="62">
                  <c:v>36119.48969658049</c:v>
                </c:pt>
                <c:pt idx="63">
                  <c:v>35754.88468888687</c:v>
                </c:pt>
                <c:pt idx="64">
                  <c:v>35568.72219868933</c:v>
                </c:pt>
                <c:pt idx="65">
                  <c:v>35608.93463492052</c:v>
                </c:pt>
                <c:pt idx="66">
                  <c:v>35873.43946233019</c:v>
                </c:pt>
                <c:pt idx="67">
                  <c:v>36304.07871803672</c:v>
                </c:pt>
                <c:pt idx="68">
                  <c:v>36803.24949309559</c:v>
                </c:pt>
                <c:pt idx="69">
                  <c:v>37261.88412430785</c:v>
                </c:pt>
                <c:pt idx="70">
                  <c:v>37583.98113664522</c:v>
                </c:pt>
                <c:pt idx="71">
                  <c:v>37701.92545423686</c:v>
                </c:pt>
                <c:pt idx="72">
                  <c:v>37585.95462095027</c:v>
                </c:pt>
                <c:pt idx="73">
                  <c:v>37253.33463164988</c:v>
                </c:pt>
                <c:pt idx="74">
                  <c:v>36778.25972863181</c:v>
                </c:pt>
                <c:pt idx="75">
                  <c:v>36293.60995785829</c:v>
                </c:pt>
                <c:pt idx="76">
                  <c:v>35965.3674946512</c:v>
                </c:pt>
                <c:pt idx="77">
                  <c:v>35926.99083665607</c:v>
                </c:pt>
                <c:pt idx="78">
                  <c:v>36201.20847721415</c:v>
                </c:pt>
                <c:pt idx="79">
                  <c:v>36673.9787351038</c:v>
                </c:pt>
                <c:pt idx="80">
                  <c:v>37148.85918761461</c:v>
                </c:pt>
                <c:pt idx="81">
                  <c:v>37435.86263713484</c:v>
                </c:pt>
                <c:pt idx="82">
                  <c:v>37420.58504241872</c:v>
                </c:pt>
                <c:pt idx="83">
                  <c:v>37102.84808393982</c:v>
                </c:pt>
                <c:pt idx="84">
                  <c:v>36612.08686342286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98104"/>
        <c:axId val="2120592536"/>
      </c:scatterChart>
      <c:valAx>
        <c:axId val="2120598104"/>
        <c:scaling>
          <c:orientation val="minMax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number of gaps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0592536"/>
        <c:crosses val="autoZero"/>
        <c:crossBetween val="midCat"/>
      </c:valAx>
      <c:valAx>
        <c:axId val="2120592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 baseline="0"/>
                  <a:t>energy (eV)</a:t>
                </a:r>
                <a:endParaRPr lang="en-US" sz="2000"/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crossAx val="2120598104"/>
        <c:crosses val="autoZero"/>
        <c:crossBetween val="midCat"/>
        <c:minorUnit val="2.0E-8"/>
      </c:valAx>
    </c:plotArea>
    <c:legend>
      <c:legendPos val="r"/>
      <c:layout>
        <c:manualLayout>
          <c:xMode val="edge"/>
          <c:yMode val="edge"/>
          <c:x val="0.788777205318471"/>
          <c:y val="0.445229456450102"/>
          <c:w val="0.196133631444218"/>
          <c:h val="0.17694196815706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seperation</a:t>
            </a:r>
            <a:r>
              <a:rPr lang="en-US" baseline="0"/>
              <a:t> of species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3"/>
          <c:tx>
            <c:strRef>
              <c:f>Sheet3!$A$10</c:f>
              <c:strCache>
                <c:ptCount val="1"/>
                <c:pt idx="0">
                  <c:v>species 1 (selected species)</c:v>
                </c:pt>
              </c:strCache>
            </c:strRef>
          </c:tx>
          <c:spPr>
            <a:ln>
              <a:solidFill>
                <a:srgbClr val="A6C47B"/>
              </a:solidFill>
            </a:ln>
          </c:spPr>
          <c:marker>
            <c:symbol val="none"/>
          </c:marker>
          <c:yVal>
            <c:numRef>
              <c:f>Sheet3!$E$16:$E$100</c:f>
              <c:numCache>
                <c:formatCode>0.00E+00</c:formatCode>
                <c:ptCount val="85"/>
                <c:pt idx="0">
                  <c:v>4.92858158055695E-9</c:v>
                </c:pt>
                <c:pt idx="1">
                  <c:v>9.85716316111389E-9</c:v>
                </c:pt>
                <c:pt idx="2">
                  <c:v>1.47857447416708E-8</c:v>
                </c:pt>
                <c:pt idx="3">
                  <c:v>1.97143263222278E-8</c:v>
                </c:pt>
                <c:pt idx="4">
                  <c:v>2.46429079027847E-8</c:v>
                </c:pt>
                <c:pt idx="5">
                  <c:v>2.95714894833417E-8</c:v>
                </c:pt>
                <c:pt idx="6">
                  <c:v>3.45000710638986E-8</c:v>
                </c:pt>
                <c:pt idx="7">
                  <c:v>3.94286526444556E-8</c:v>
                </c:pt>
                <c:pt idx="8">
                  <c:v>4.43572342250125E-8</c:v>
                </c:pt>
                <c:pt idx="9">
                  <c:v>4.92858158055695E-8</c:v>
                </c:pt>
                <c:pt idx="10">
                  <c:v>5.42143973861264E-8</c:v>
                </c:pt>
                <c:pt idx="11">
                  <c:v>5.91429789666833E-8</c:v>
                </c:pt>
                <c:pt idx="12">
                  <c:v>6.40715605472403E-8</c:v>
                </c:pt>
                <c:pt idx="13">
                  <c:v>6.90001421277972E-8</c:v>
                </c:pt>
                <c:pt idx="14">
                  <c:v>7.39287237083542E-8</c:v>
                </c:pt>
                <c:pt idx="15">
                  <c:v>7.88573052889111E-8</c:v>
                </c:pt>
                <c:pt idx="16">
                  <c:v>8.37858868694681E-8</c:v>
                </c:pt>
                <c:pt idx="17">
                  <c:v>8.8714468450025E-8</c:v>
                </c:pt>
                <c:pt idx="18">
                  <c:v>9.36430500305819E-8</c:v>
                </c:pt>
                <c:pt idx="19">
                  <c:v>9.85716316111389E-8</c:v>
                </c:pt>
                <c:pt idx="20">
                  <c:v>1.03500213191696E-7</c:v>
                </c:pt>
                <c:pt idx="21">
                  <c:v>1.08428794772253E-7</c:v>
                </c:pt>
                <c:pt idx="22">
                  <c:v>1.1335737635281E-7</c:v>
                </c:pt>
                <c:pt idx="23">
                  <c:v>1.18285957933367E-7</c:v>
                </c:pt>
                <c:pt idx="24">
                  <c:v>1.23214539513924E-7</c:v>
                </c:pt>
                <c:pt idx="25">
                  <c:v>1.28143121094481E-7</c:v>
                </c:pt>
                <c:pt idx="26">
                  <c:v>1.33071702675038E-7</c:v>
                </c:pt>
                <c:pt idx="27">
                  <c:v>1.38000284255594E-7</c:v>
                </c:pt>
                <c:pt idx="28">
                  <c:v>1.42928865836151E-7</c:v>
                </c:pt>
                <c:pt idx="29">
                  <c:v>1.47857447416708E-7</c:v>
                </c:pt>
                <c:pt idx="30">
                  <c:v>1.52786028997265E-7</c:v>
                </c:pt>
                <c:pt idx="31">
                  <c:v>1.57714610577822E-7</c:v>
                </c:pt>
                <c:pt idx="32">
                  <c:v>1.62643192158379E-7</c:v>
                </c:pt>
                <c:pt idx="33">
                  <c:v>1.67571773738936E-7</c:v>
                </c:pt>
                <c:pt idx="34">
                  <c:v>1.72500355319493E-7</c:v>
                </c:pt>
                <c:pt idx="35">
                  <c:v>1.7742893690005E-7</c:v>
                </c:pt>
                <c:pt idx="36">
                  <c:v>1.82357518480607E-7</c:v>
                </c:pt>
                <c:pt idx="37">
                  <c:v>1.87286100061164E-7</c:v>
                </c:pt>
                <c:pt idx="38">
                  <c:v>1.92214681641721E-7</c:v>
                </c:pt>
                <c:pt idx="39">
                  <c:v>1.97143263222278E-7</c:v>
                </c:pt>
                <c:pt idx="40">
                  <c:v>2.02071844802835E-7</c:v>
                </c:pt>
                <c:pt idx="41">
                  <c:v>2.07000426383392E-7</c:v>
                </c:pt>
                <c:pt idx="42">
                  <c:v>2.11929007963949E-7</c:v>
                </c:pt>
                <c:pt idx="43">
                  <c:v>2.16857589544506E-7</c:v>
                </c:pt>
                <c:pt idx="44">
                  <c:v>2.21786171125063E-7</c:v>
                </c:pt>
                <c:pt idx="45">
                  <c:v>2.2671475270562E-7</c:v>
                </c:pt>
                <c:pt idx="46">
                  <c:v>2.31643334286177E-7</c:v>
                </c:pt>
                <c:pt idx="47">
                  <c:v>2.36571915866734E-7</c:v>
                </c:pt>
                <c:pt idx="48">
                  <c:v>2.41500497447291E-7</c:v>
                </c:pt>
                <c:pt idx="49">
                  <c:v>2.46429079027847E-7</c:v>
                </c:pt>
                <c:pt idx="50">
                  <c:v>2.51357660608404E-7</c:v>
                </c:pt>
                <c:pt idx="51">
                  <c:v>2.56286242188961E-7</c:v>
                </c:pt>
                <c:pt idx="52">
                  <c:v>2.61214823769518E-7</c:v>
                </c:pt>
                <c:pt idx="53">
                  <c:v>2.66143405350075E-7</c:v>
                </c:pt>
                <c:pt idx="54">
                  <c:v>2.71071986930632E-7</c:v>
                </c:pt>
                <c:pt idx="55">
                  <c:v>2.76000568511189E-7</c:v>
                </c:pt>
                <c:pt idx="56">
                  <c:v>2.80929150091746E-7</c:v>
                </c:pt>
                <c:pt idx="57">
                  <c:v>2.85857731672303E-7</c:v>
                </c:pt>
                <c:pt idx="58">
                  <c:v>2.9078631325286E-7</c:v>
                </c:pt>
                <c:pt idx="59">
                  <c:v>2.95714894833417E-7</c:v>
                </c:pt>
                <c:pt idx="60">
                  <c:v>3.00643476413974E-7</c:v>
                </c:pt>
                <c:pt idx="61">
                  <c:v>3.05572057994531E-7</c:v>
                </c:pt>
                <c:pt idx="62">
                  <c:v>3.10500639575088E-7</c:v>
                </c:pt>
                <c:pt idx="63">
                  <c:v>3.15429221155645E-7</c:v>
                </c:pt>
                <c:pt idx="64">
                  <c:v>3.20357802736201E-7</c:v>
                </c:pt>
                <c:pt idx="65">
                  <c:v>3.25286384316758E-7</c:v>
                </c:pt>
                <c:pt idx="66">
                  <c:v>3.30214965897315E-7</c:v>
                </c:pt>
                <c:pt idx="67">
                  <c:v>3.35143547477872E-7</c:v>
                </c:pt>
                <c:pt idx="68">
                  <c:v>3.40072129058429E-7</c:v>
                </c:pt>
                <c:pt idx="69">
                  <c:v>3.45000710638986E-7</c:v>
                </c:pt>
                <c:pt idx="70">
                  <c:v>3.49929292219543E-7</c:v>
                </c:pt>
                <c:pt idx="71">
                  <c:v>3.548578738001E-7</c:v>
                </c:pt>
                <c:pt idx="72">
                  <c:v>3.59786455380657E-7</c:v>
                </c:pt>
                <c:pt idx="73">
                  <c:v>3.64715036961214E-7</c:v>
                </c:pt>
                <c:pt idx="74">
                  <c:v>3.69643618541771E-7</c:v>
                </c:pt>
                <c:pt idx="75">
                  <c:v>3.74572200122328E-7</c:v>
                </c:pt>
                <c:pt idx="76">
                  <c:v>3.79500781702885E-7</c:v>
                </c:pt>
                <c:pt idx="77">
                  <c:v>3.84429363283441E-7</c:v>
                </c:pt>
                <c:pt idx="78">
                  <c:v>3.89357944863998E-7</c:v>
                </c:pt>
                <c:pt idx="79">
                  <c:v>3.94286526444555E-7</c:v>
                </c:pt>
                <c:pt idx="80">
                  <c:v>3.99215108025112E-7</c:v>
                </c:pt>
                <c:pt idx="81">
                  <c:v>4.04143689605669E-7</c:v>
                </c:pt>
                <c:pt idx="82">
                  <c:v>4.09072271186226E-7</c:v>
                </c:pt>
                <c:pt idx="83">
                  <c:v>4.14000852766783E-7</c:v>
                </c:pt>
                <c:pt idx="84">
                  <c:v>4.1892943434734E-7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Sheet3!$I$10</c:f>
              <c:strCache>
                <c:ptCount val="1"/>
                <c:pt idx="0">
                  <c:v>species 2</c:v>
                </c:pt>
              </c:strCache>
            </c:strRef>
          </c:tx>
          <c:spPr>
            <a:ln>
              <a:solidFill>
                <a:srgbClr val="D08382"/>
              </a:solidFill>
            </a:ln>
          </c:spPr>
          <c:marker>
            <c:symbol val="none"/>
          </c:marker>
          <c:yVal>
            <c:numRef>
              <c:f>Sheet3!$M$16:$M$100</c:f>
              <c:numCache>
                <c:formatCode>0.00E+00</c:formatCode>
                <c:ptCount val="85"/>
                <c:pt idx="0">
                  <c:v>4.58825975107969E-9</c:v>
                </c:pt>
                <c:pt idx="1">
                  <c:v>9.20644231752338E-9</c:v>
                </c:pt>
                <c:pt idx="2">
                  <c:v>1.38878370905853E-8</c:v>
                </c:pt>
                <c:pt idx="3">
                  <c:v>1.86565951023313E-8</c:v>
                </c:pt>
                <c:pt idx="4">
                  <c:v>2.35255923025549E-8</c:v>
                </c:pt>
                <c:pt idx="5">
                  <c:v>2.85004913869204E-8</c:v>
                </c:pt>
                <c:pt idx="6">
                  <c:v>3.3581910640703E-8</c:v>
                </c:pt>
                <c:pt idx="7">
                  <c:v>3.87610083229137E-8</c:v>
                </c:pt>
                <c:pt idx="8">
                  <c:v>4.40105073876344E-8</c:v>
                </c:pt>
                <c:pt idx="9">
                  <c:v>4.92856676844623E-8</c:v>
                </c:pt>
                <c:pt idx="10">
                  <c:v>5.45467493857272E-8</c:v>
                </c:pt>
                <c:pt idx="11">
                  <c:v>5.97803017859629E-8</c:v>
                </c:pt>
                <c:pt idx="12">
                  <c:v>6.49985336613647E-8</c:v>
                </c:pt>
                <c:pt idx="13">
                  <c:v>7.02296051070719E-8</c:v>
                </c:pt>
                <c:pt idx="14">
                  <c:v>7.55113237095936E-8</c:v>
                </c:pt>
                <c:pt idx="15">
                  <c:v>8.08848482129583E-8</c:v>
                </c:pt>
                <c:pt idx="16">
                  <c:v>8.63720898645189E-8</c:v>
                </c:pt>
                <c:pt idx="17">
                  <c:v>9.19308631279088E-8</c:v>
                </c:pt>
                <c:pt idx="18">
                  <c:v>9.74770334887163E-8</c:v>
                </c:pt>
                <c:pt idx="19">
                  <c:v>1.02996125921337E-7</c:v>
                </c:pt>
                <c:pt idx="20">
                  <c:v>1.08552399866681E-7</c:v>
                </c:pt>
                <c:pt idx="21">
                  <c:v>1.14216738386441E-7</c:v>
                </c:pt>
                <c:pt idx="22">
                  <c:v>1.19962640635965E-7</c:v>
                </c:pt>
                <c:pt idx="23">
                  <c:v>1.25683480552416E-7</c:v>
                </c:pt>
                <c:pt idx="24">
                  <c:v>1.31398450469671E-7</c:v>
                </c:pt>
                <c:pt idx="25">
                  <c:v>1.37210366736837E-7</c:v>
                </c:pt>
                <c:pt idx="26">
                  <c:v>1.43104464694516E-7</c:v>
                </c:pt>
                <c:pt idx="27">
                  <c:v>1.4896193965466E-7</c:v>
                </c:pt>
                <c:pt idx="28">
                  <c:v>1.54849386267032E-7</c:v>
                </c:pt>
                <c:pt idx="29">
                  <c:v>1.60853157006942E-7</c:v>
                </c:pt>
                <c:pt idx="30">
                  <c:v>1.66846143538993E-7</c:v>
                </c:pt>
                <c:pt idx="31">
                  <c:v>1.72841079541931E-7</c:v>
                </c:pt>
                <c:pt idx="32">
                  <c:v>1.78953964559524E-7</c:v>
                </c:pt>
                <c:pt idx="33">
                  <c:v>1.85050978078483E-7</c:v>
                </c:pt>
                <c:pt idx="34">
                  <c:v>1.91168054261466E-7</c:v>
                </c:pt>
                <c:pt idx="35">
                  <c:v>1.97394252160359E-7</c:v>
                </c:pt>
                <c:pt idx="36">
                  <c:v>2.03574943497517E-7</c:v>
                </c:pt>
                <c:pt idx="37">
                  <c:v>2.09842348573939E-7</c:v>
                </c:pt>
                <c:pt idx="38">
                  <c:v>2.1613904392498E-7</c:v>
                </c:pt>
                <c:pt idx="39">
                  <c:v>2.22435134155565E-7</c:v>
                </c:pt>
                <c:pt idx="40">
                  <c:v>2.2883686908094E-7</c:v>
                </c:pt>
                <c:pt idx="41">
                  <c:v>2.3519187162309E-7</c:v>
                </c:pt>
                <c:pt idx="42">
                  <c:v>2.41666719588366E-7</c:v>
                </c:pt>
                <c:pt idx="43">
                  <c:v>2.4809479016622E-7</c:v>
                </c:pt>
                <c:pt idx="44">
                  <c:v>2.54628862895318E-7</c:v>
                </c:pt>
                <c:pt idx="45">
                  <c:v>2.61129322323859E-7</c:v>
                </c:pt>
                <c:pt idx="46">
                  <c:v>2.67724420171261E-7</c:v>
                </c:pt>
                <c:pt idx="47">
                  <c:v>2.74290179379194E-7</c:v>
                </c:pt>
                <c:pt idx="48">
                  <c:v>2.80952946043603E-7</c:v>
                </c:pt>
                <c:pt idx="49">
                  <c:v>2.87576408001876E-7</c:v>
                </c:pt>
                <c:pt idx="50">
                  <c:v>2.94311514488403E-7</c:v>
                </c:pt>
                <c:pt idx="51">
                  <c:v>3.00992363269618E-7</c:v>
                </c:pt>
                <c:pt idx="52">
                  <c:v>3.07796034677013E-7</c:v>
                </c:pt>
                <c:pt idx="53">
                  <c:v>3.14552209273251E-7</c:v>
                </c:pt>
                <c:pt idx="54">
                  <c:v>3.21402802642942E-7</c:v>
                </c:pt>
                <c:pt idx="55">
                  <c:v>3.28266575214433E-7</c:v>
                </c:pt>
                <c:pt idx="56">
                  <c:v>3.35132262822518E-7</c:v>
                </c:pt>
                <c:pt idx="57">
                  <c:v>3.42103055034663E-7</c:v>
                </c:pt>
                <c:pt idx="58">
                  <c:v>3.49014232872724E-7</c:v>
                </c:pt>
                <c:pt idx="59">
                  <c:v>3.56025124678343E-7</c:v>
                </c:pt>
                <c:pt idx="60">
                  <c:v>3.6306978208196E-7</c:v>
                </c:pt>
                <c:pt idx="61">
                  <c:v>3.70072011236484E-7</c:v>
                </c:pt>
                <c:pt idx="62">
                  <c:v>3.77198328492656E-7</c:v>
                </c:pt>
                <c:pt idx="63">
                  <c:v>3.84325005584693E-7</c:v>
                </c:pt>
                <c:pt idx="64">
                  <c:v>3.91420444862037E-7</c:v>
                </c:pt>
                <c:pt idx="65">
                  <c:v>3.9864102541817E-7</c:v>
                </c:pt>
                <c:pt idx="66">
                  <c:v>4.05876426287674E-7</c:v>
                </c:pt>
                <c:pt idx="67">
                  <c:v>4.13057739436622E-7</c:v>
                </c:pt>
                <c:pt idx="68">
                  <c:v>4.20343297946029E-7</c:v>
                </c:pt>
                <c:pt idx="69">
                  <c:v>4.27706030108514E-7</c:v>
                </c:pt>
                <c:pt idx="70">
                  <c:v>4.35010455907264E-7</c:v>
                </c:pt>
                <c:pt idx="71">
                  <c:v>4.42320246533213E-7</c:v>
                </c:pt>
                <c:pt idx="72">
                  <c:v>4.49757804867611E-7</c:v>
                </c:pt>
                <c:pt idx="73">
                  <c:v>4.57244761389292E-7</c:v>
                </c:pt>
                <c:pt idx="74">
                  <c:v>4.64668992255024E-7</c:v>
                </c:pt>
                <c:pt idx="75">
                  <c:v>4.72082508402372E-7</c:v>
                </c:pt>
                <c:pt idx="76">
                  <c:v>4.79613850106914E-7</c:v>
                </c:pt>
                <c:pt idx="77">
                  <c:v>4.87243580825022E-7</c:v>
                </c:pt>
                <c:pt idx="78">
                  <c:v>4.94864488618496E-7</c:v>
                </c:pt>
                <c:pt idx="79">
                  <c:v>5.0241421739303E-7</c:v>
                </c:pt>
                <c:pt idx="80">
                  <c:v>5.09959151767787E-7</c:v>
                </c:pt>
                <c:pt idx="81">
                  <c:v>5.17613144056478E-7</c:v>
                </c:pt>
                <c:pt idx="82">
                  <c:v>5.25390764151748E-7</c:v>
                </c:pt>
                <c:pt idx="83">
                  <c:v>5.33230042406017E-7</c:v>
                </c:pt>
                <c:pt idx="84">
                  <c:v>5.41056002937691E-7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Sheet3!$Q$10</c:f>
              <c:strCache>
                <c:ptCount val="1"/>
                <c:pt idx="0">
                  <c:v>species 3</c:v>
                </c:pt>
              </c:strCache>
            </c:strRef>
          </c:tx>
          <c:spPr>
            <a:ln>
              <a:solidFill>
                <a:srgbClr val="71B1B8"/>
              </a:solidFill>
            </a:ln>
          </c:spPr>
          <c:marker>
            <c:symbol val="none"/>
          </c:marker>
          <c:yVal>
            <c:numRef>
              <c:f>Sheet3!$U$16:$U$100</c:f>
              <c:numCache>
                <c:formatCode>0.00E+00</c:formatCode>
                <c:ptCount val="85"/>
                <c:pt idx="0">
                  <c:v>4.40825737871147E-9</c:v>
                </c:pt>
                <c:pt idx="1">
                  <c:v>8.86414888987192E-9</c:v>
                </c:pt>
                <c:pt idx="2">
                  <c:v>1.34107710563536E-8</c:v>
                </c:pt>
                <c:pt idx="3">
                  <c:v>1.80602156187475E-8</c:v>
                </c:pt>
                <c:pt idx="4">
                  <c:v>2.2802527000805E-8</c:v>
                </c:pt>
                <c:pt idx="5">
                  <c:v>2.76223880488712E-8</c:v>
                </c:pt>
                <c:pt idx="6">
                  <c:v>3.2508158812181E-8</c:v>
                </c:pt>
                <c:pt idx="7">
                  <c:v>3.74548124296977E-8</c:v>
                </c:pt>
                <c:pt idx="8">
                  <c:v>4.24647789239679E-8</c:v>
                </c:pt>
                <c:pt idx="9">
                  <c:v>4.75486217127826E-8</c:v>
                </c:pt>
                <c:pt idx="10">
                  <c:v>5.27251540408249E-8</c:v>
                </c:pt>
                <c:pt idx="11">
                  <c:v>5.80165379435936E-8</c:v>
                </c:pt>
                <c:pt idx="12">
                  <c:v>6.34268358534381E-8</c:v>
                </c:pt>
                <c:pt idx="13">
                  <c:v>6.89056773238871E-8</c:v>
                </c:pt>
                <c:pt idx="14">
                  <c:v>7.43712373280303E-8</c:v>
                </c:pt>
                <c:pt idx="15">
                  <c:v>7.98000813270077E-8</c:v>
                </c:pt>
                <c:pt idx="16">
                  <c:v>8.52388969744685E-8</c:v>
                </c:pt>
                <c:pt idx="17">
                  <c:v>9.07614989761553E-8</c:v>
                </c:pt>
                <c:pt idx="18">
                  <c:v>9.64077390540587E-8</c:v>
                </c:pt>
                <c:pt idx="19">
                  <c:v>1.02101271101915E-7</c:v>
                </c:pt>
                <c:pt idx="20">
                  <c:v>1.07752474303779E-7</c:v>
                </c:pt>
                <c:pt idx="21">
                  <c:v>1.13414244869821E-7</c:v>
                </c:pt>
                <c:pt idx="22">
                  <c:v>1.19188343676916E-7</c:v>
                </c:pt>
                <c:pt idx="23">
                  <c:v>1.25043484458229E-7</c:v>
                </c:pt>
                <c:pt idx="24">
                  <c:v>1.3085502148488E-7</c:v>
                </c:pt>
                <c:pt idx="25">
                  <c:v>1.36691217666952E-7</c:v>
                </c:pt>
                <c:pt idx="26">
                  <c:v>1.42653931396531E-7</c:v>
                </c:pt>
                <c:pt idx="27">
                  <c:v>1.486207593273E-7</c:v>
                </c:pt>
                <c:pt idx="28">
                  <c:v>1.5456594921525E-7</c:v>
                </c:pt>
                <c:pt idx="29">
                  <c:v>1.60631741731663E-7</c:v>
                </c:pt>
                <c:pt idx="30">
                  <c:v>1.66715731483885E-7</c:v>
                </c:pt>
                <c:pt idx="31">
                  <c:v>1.72779117106842E-7</c:v>
                </c:pt>
                <c:pt idx="32">
                  <c:v>1.78970305545173E-7</c:v>
                </c:pt>
                <c:pt idx="33">
                  <c:v>1.85137387730204E-7</c:v>
                </c:pt>
                <c:pt idx="34">
                  <c:v>1.91337853894115E-7</c:v>
                </c:pt>
                <c:pt idx="35">
                  <c:v>1.97638621405939E-7</c:v>
                </c:pt>
                <c:pt idx="36">
                  <c:v>2.03887407718046E-7</c:v>
                </c:pt>
                <c:pt idx="37">
                  <c:v>2.10261595025393E-7</c:v>
                </c:pt>
                <c:pt idx="38">
                  <c:v>2.1659934011768E-7</c:v>
                </c:pt>
                <c:pt idx="39">
                  <c:v>2.23012659283308E-7</c:v>
                </c:pt>
                <c:pt idx="40">
                  <c:v>2.29449414997623E-7</c:v>
                </c:pt>
                <c:pt idx="41">
                  <c:v>2.35909777283998E-7</c:v>
                </c:pt>
                <c:pt idx="42">
                  <c:v>2.42437629427813E-7</c:v>
                </c:pt>
                <c:pt idx="43">
                  <c:v>2.48961158000881E-7</c:v>
                </c:pt>
                <c:pt idx="44">
                  <c:v>2.55567633098119E-7</c:v>
                </c:pt>
                <c:pt idx="45">
                  <c:v>2.62166705432741E-7</c:v>
                </c:pt>
                <c:pt idx="46">
                  <c:v>2.68838288993773E-7</c:v>
                </c:pt>
                <c:pt idx="47">
                  <c:v>2.75524503550016E-7</c:v>
                </c:pt>
                <c:pt idx="48">
                  <c:v>2.82243408867175E-7</c:v>
                </c:pt>
                <c:pt idx="49">
                  <c:v>2.89026165306462E-7</c:v>
                </c:pt>
                <c:pt idx="50">
                  <c:v>2.95778160995805E-7</c:v>
                </c:pt>
                <c:pt idx="51">
                  <c:v>3.02651730796603E-7</c:v>
                </c:pt>
                <c:pt idx="52">
                  <c:v>3.0945776101418E-7</c:v>
                </c:pt>
                <c:pt idx="53">
                  <c:v>3.1638627055387E-7</c:v>
                </c:pt>
                <c:pt idx="54">
                  <c:v>3.23309547445219E-7</c:v>
                </c:pt>
                <c:pt idx="55">
                  <c:v>3.30236862108738E-7</c:v>
                </c:pt>
                <c:pt idx="56">
                  <c:v>3.37282994816204E-7</c:v>
                </c:pt>
                <c:pt idx="57">
                  <c:v>3.44262740263514E-7</c:v>
                </c:pt>
                <c:pt idx="58">
                  <c:v>3.51323291584604E-7</c:v>
                </c:pt>
                <c:pt idx="59">
                  <c:v>3.58462842710904E-7</c:v>
                </c:pt>
                <c:pt idx="60">
                  <c:v>3.65529626116127E-7</c:v>
                </c:pt>
                <c:pt idx="61">
                  <c:v>3.72692588801137E-7</c:v>
                </c:pt>
                <c:pt idx="62">
                  <c:v>3.79937127015672E-7</c:v>
                </c:pt>
                <c:pt idx="63">
                  <c:v>3.87108589454265E-7</c:v>
                </c:pt>
                <c:pt idx="64">
                  <c:v>3.94336130813593E-7</c:v>
                </c:pt>
                <c:pt idx="65">
                  <c:v>4.01688341560379E-7</c:v>
                </c:pt>
                <c:pt idx="66">
                  <c:v>4.09007865259544E-7</c:v>
                </c:pt>
                <c:pt idx="67">
                  <c:v>4.16281465811253E-7</c:v>
                </c:pt>
                <c:pt idx="68">
                  <c:v>4.23676836067285E-7</c:v>
                </c:pt>
                <c:pt idx="69">
                  <c:v>4.31164979314086E-7</c:v>
                </c:pt>
                <c:pt idx="70">
                  <c:v>4.38603485777327E-7</c:v>
                </c:pt>
                <c:pt idx="71">
                  <c:v>4.45991047723572E-7</c:v>
                </c:pt>
                <c:pt idx="72">
                  <c:v>4.53481949533584E-7</c:v>
                </c:pt>
                <c:pt idx="73">
                  <c:v>4.61100586651177E-7</c:v>
                </c:pt>
                <c:pt idx="74">
                  <c:v>4.68737246535616E-7</c:v>
                </c:pt>
                <c:pt idx="75">
                  <c:v>4.76298138844055E-7</c:v>
                </c:pt>
                <c:pt idx="76">
                  <c:v>4.83820303408505E-7</c:v>
                </c:pt>
                <c:pt idx="77">
                  <c:v>4.9143892924919E-7</c:v>
                </c:pt>
                <c:pt idx="78">
                  <c:v>4.99199733282305E-7</c:v>
                </c:pt>
                <c:pt idx="79">
                  <c:v>5.0704664319852E-7</c:v>
                </c:pt>
                <c:pt idx="80">
                  <c:v>5.14898255344155E-7</c:v>
                </c:pt>
                <c:pt idx="81">
                  <c:v>5.22686896687951E-7</c:v>
                </c:pt>
                <c:pt idx="82">
                  <c:v>5.30392582972219E-7</c:v>
                </c:pt>
                <c:pt idx="83">
                  <c:v>5.38079517967149E-7</c:v>
                </c:pt>
                <c:pt idx="84">
                  <c:v>5.45854713251907E-7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Sheet3!$Y$10</c:f>
              <c:strCache>
                <c:ptCount val="1"/>
                <c:pt idx="0">
                  <c:v>species 4</c:v>
                </c:pt>
              </c:strCache>
            </c:strRef>
          </c:tx>
          <c:spPr>
            <a:ln>
              <a:solidFill>
                <a:srgbClr val="C8C90D"/>
              </a:solidFill>
            </a:ln>
          </c:spPr>
          <c:marker>
            <c:symbol val="none"/>
          </c:marker>
          <c:yVal>
            <c:numRef>
              <c:f>Sheet3!$AC$16:$AC$100</c:f>
              <c:numCache>
                <c:formatCode>0.00E+00</c:formatCode>
                <c:ptCount val="85"/>
                <c:pt idx="0">
                  <c:v>4.22058511234526E-9</c:v>
                </c:pt>
                <c:pt idx="1">
                  <c:v>8.50538596083687E-9</c:v>
                </c:pt>
                <c:pt idx="2">
                  <c:v>1.28874821022328E-8</c:v>
                </c:pt>
                <c:pt idx="3">
                  <c:v>1.73360742224372E-8</c:v>
                </c:pt>
                <c:pt idx="4">
                  <c:v>2.17995692017427E-8</c:v>
                </c:pt>
                <c:pt idx="5">
                  <c:v>2.62481471622805E-8</c:v>
                </c:pt>
                <c:pt idx="6">
                  <c:v>3.06948122291162E-8</c:v>
                </c:pt>
                <c:pt idx="7">
                  <c:v>3.51846850739614E-8</c:v>
                </c:pt>
                <c:pt idx="8">
                  <c:v>3.97586311765781E-8</c:v>
                </c:pt>
                <c:pt idx="9">
                  <c:v>4.44313505793264E-8</c:v>
                </c:pt>
                <c:pt idx="10">
                  <c:v>4.91980790569927E-8</c:v>
                </c:pt>
                <c:pt idx="11">
                  <c:v>5.40489516987976E-8</c:v>
                </c:pt>
                <c:pt idx="12">
                  <c:v>5.89778400903018E-8</c:v>
                </c:pt>
                <c:pt idx="13">
                  <c:v>6.39860040546171E-8</c:v>
                </c:pt>
                <c:pt idx="14">
                  <c:v>6.90832409363647E-8</c:v>
                </c:pt>
                <c:pt idx="15">
                  <c:v>7.42861404057384E-8</c:v>
                </c:pt>
                <c:pt idx="16">
                  <c:v>7.96071742857416E-8</c:v>
                </c:pt>
                <c:pt idx="17">
                  <c:v>8.50260560729172E-8</c:v>
                </c:pt>
                <c:pt idx="18">
                  <c:v>9.0472129204485E-8</c:v>
                </c:pt>
                <c:pt idx="19">
                  <c:v>9.58831438184243E-8</c:v>
                </c:pt>
                <c:pt idx="20">
                  <c:v>1.012633311818E-7</c:v>
                </c:pt>
                <c:pt idx="21">
                  <c:v>1.06665602033248E-7</c:v>
                </c:pt>
                <c:pt idx="22">
                  <c:v>1.12156870382755E-7</c:v>
                </c:pt>
                <c:pt idx="23">
                  <c:v>1.17767491771014E-7</c:v>
                </c:pt>
                <c:pt idx="24">
                  <c:v>1.23421898472417E-7</c:v>
                </c:pt>
                <c:pt idx="25">
                  <c:v>1.290325080951E-7</c:v>
                </c:pt>
                <c:pt idx="26">
                  <c:v>1.34639975742699E-7</c:v>
                </c:pt>
                <c:pt idx="27">
                  <c:v>1.40343013256305E-7</c:v>
                </c:pt>
                <c:pt idx="28">
                  <c:v>1.46149446958628E-7</c:v>
                </c:pt>
                <c:pt idx="29">
                  <c:v>1.51930266304949E-7</c:v>
                </c:pt>
                <c:pt idx="30">
                  <c:v>1.57692136942406E-7</c:v>
                </c:pt>
                <c:pt idx="31">
                  <c:v>1.63556327225193E-7</c:v>
                </c:pt>
                <c:pt idx="32">
                  <c:v>1.6949666753424E-7</c:v>
                </c:pt>
                <c:pt idx="33">
                  <c:v>1.75385343737702E-7</c:v>
                </c:pt>
                <c:pt idx="34">
                  <c:v>1.8132335636893E-7</c:v>
                </c:pt>
                <c:pt idx="35">
                  <c:v>1.87374427307871E-7</c:v>
                </c:pt>
                <c:pt idx="36">
                  <c:v>1.93380777380591E-7</c:v>
                </c:pt>
                <c:pt idx="37">
                  <c:v>1.99423333986526E-7</c:v>
                </c:pt>
                <c:pt idx="38">
                  <c:v>2.05577035826619E-7</c:v>
                </c:pt>
                <c:pt idx="39">
                  <c:v>2.11676461159015E-7</c:v>
                </c:pt>
                <c:pt idx="40">
                  <c:v>2.17849097581194E-7</c:v>
                </c:pt>
                <c:pt idx="41">
                  <c:v>2.24084983878953E-7</c:v>
                </c:pt>
                <c:pt idx="42">
                  <c:v>2.30279423246014E-7</c:v>
                </c:pt>
                <c:pt idx="43">
                  <c:v>2.36600049220712E-7</c:v>
                </c:pt>
                <c:pt idx="44">
                  <c:v>2.42876431677068E-7</c:v>
                </c:pt>
                <c:pt idx="45">
                  <c:v>2.49224013611324E-7</c:v>
                </c:pt>
                <c:pt idx="46">
                  <c:v>2.5560598212505E-7</c:v>
                </c:pt>
                <c:pt idx="47">
                  <c:v>2.61986537659118E-7</c:v>
                </c:pt>
                <c:pt idx="48">
                  <c:v>2.68464441255103E-7</c:v>
                </c:pt>
                <c:pt idx="49">
                  <c:v>2.74899002320232E-7</c:v>
                </c:pt>
                <c:pt idx="50">
                  <c:v>2.81455515714176E-7</c:v>
                </c:pt>
                <c:pt idx="51">
                  <c:v>2.87953744552458E-7</c:v>
                </c:pt>
                <c:pt idx="52">
                  <c:v>2.94579538137834E-7</c:v>
                </c:pt>
                <c:pt idx="53">
                  <c:v>3.01144507922931E-7</c:v>
                </c:pt>
                <c:pt idx="54">
                  <c:v>3.07835339260127E-7</c:v>
                </c:pt>
                <c:pt idx="55">
                  <c:v>3.14472975952968E-7</c:v>
                </c:pt>
                <c:pt idx="56">
                  <c:v>3.21220495176015E-7</c:v>
                </c:pt>
                <c:pt idx="57">
                  <c:v>3.2794575434665E-7</c:v>
                </c:pt>
                <c:pt idx="58">
                  <c:v>3.34729299541421E-7</c:v>
                </c:pt>
                <c:pt idx="59">
                  <c:v>3.41557945413611E-7</c:v>
                </c:pt>
                <c:pt idx="60">
                  <c:v>3.48358219423906E-7</c:v>
                </c:pt>
                <c:pt idx="61">
                  <c:v>3.55279199046259E-7</c:v>
                </c:pt>
                <c:pt idx="62">
                  <c:v>3.62129677787057E-7</c:v>
                </c:pt>
                <c:pt idx="63">
                  <c:v>3.69089656444628E-7</c:v>
                </c:pt>
                <c:pt idx="64">
                  <c:v>3.76066562490623E-7</c:v>
                </c:pt>
                <c:pt idx="65">
                  <c:v>3.83011864015764E-7</c:v>
                </c:pt>
                <c:pt idx="66">
                  <c:v>3.90089862984356E-7</c:v>
                </c:pt>
                <c:pt idx="67">
                  <c:v>3.97121215484439E-7</c:v>
                </c:pt>
                <c:pt idx="68">
                  <c:v>4.04175782987327E-7</c:v>
                </c:pt>
                <c:pt idx="69">
                  <c:v>4.11349403361153E-7</c:v>
                </c:pt>
                <c:pt idx="70">
                  <c:v>4.18462774451326E-7</c:v>
                </c:pt>
                <c:pt idx="71">
                  <c:v>4.25602036916016E-7</c:v>
                </c:pt>
                <c:pt idx="72">
                  <c:v>4.32868086192305E-7</c:v>
                </c:pt>
                <c:pt idx="73">
                  <c:v>4.40094133574116E-7</c:v>
                </c:pt>
                <c:pt idx="74">
                  <c:v>4.47292835673051E-7</c:v>
                </c:pt>
                <c:pt idx="75">
                  <c:v>4.54626925128414E-7</c:v>
                </c:pt>
                <c:pt idx="76">
                  <c:v>4.61998691462939E-7</c:v>
                </c:pt>
                <c:pt idx="77">
                  <c:v>4.69290204587464E-7</c:v>
                </c:pt>
                <c:pt idx="78">
                  <c:v>4.76627418774557E-7</c:v>
                </c:pt>
                <c:pt idx="79">
                  <c:v>4.84100430244971E-7</c:v>
                </c:pt>
                <c:pt idx="80">
                  <c:v>4.91589661205109E-7</c:v>
                </c:pt>
                <c:pt idx="81">
                  <c:v>4.98996640893025E-7</c:v>
                </c:pt>
                <c:pt idx="82">
                  <c:v>5.06421023713429E-7</c:v>
                </c:pt>
                <c:pt idx="83">
                  <c:v>5.13983674517166E-7</c:v>
                </c:pt>
                <c:pt idx="84">
                  <c:v>5.21628594917386E-7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19656"/>
        <c:axId val="2120514088"/>
      </c:scatterChart>
      <c:valAx>
        <c:axId val="2120519656"/>
        <c:scaling>
          <c:orientation val="minMax"/>
          <c:max val="20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number of gaps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0514088"/>
        <c:crosses val="autoZero"/>
        <c:crossBetween val="midCat"/>
      </c:valAx>
      <c:valAx>
        <c:axId val="2120514088"/>
        <c:scaling>
          <c:orientation val="minMax"/>
          <c:max val="3.4E-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total</a:t>
                </a:r>
                <a:r>
                  <a:rPr lang="en-US" sz="2000" baseline="0"/>
                  <a:t> time (s)</a:t>
                </a:r>
                <a:endParaRPr lang="en-US" sz="2000"/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2120519656"/>
        <c:crosses val="autoZero"/>
        <c:crossBetween val="midCat"/>
        <c:minorUnit val="2.0E-8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  <a:r>
              <a:rPr lang="en-US" baseline="0"/>
              <a:t> </a:t>
            </a:r>
            <a:r>
              <a:rPr lang="en-US"/>
              <a:t>seperation</a:t>
            </a:r>
            <a:r>
              <a:rPr lang="en-US" baseline="0"/>
              <a:t> of species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Sheet3!$A$10</c:f>
              <c:strCache>
                <c:ptCount val="1"/>
                <c:pt idx="0">
                  <c:v>species 1 (selected species)</c:v>
                </c:pt>
              </c:strCache>
            </c:strRef>
          </c:tx>
          <c:spPr>
            <a:ln>
              <a:solidFill>
                <a:srgbClr val="A6C47B"/>
              </a:solidFill>
            </a:ln>
          </c:spPr>
          <c:marker>
            <c:symbol val="none"/>
          </c:marker>
          <c:yVal>
            <c:numRef>
              <c:f>Sheet3!$A$16:$A$100</c:f>
              <c:numCache>
                <c:formatCode>0.00E+00</c:formatCode>
                <c:ptCount val="85"/>
                <c:pt idx="0">
                  <c:v>20000.0</c:v>
                </c:pt>
                <c:pt idx="1">
                  <c:v>20400.0</c:v>
                </c:pt>
                <c:pt idx="2">
                  <c:v>20800.0</c:v>
                </c:pt>
                <c:pt idx="3">
                  <c:v>21200.0</c:v>
                </c:pt>
                <c:pt idx="4">
                  <c:v>21600.0</c:v>
                </c:pt>
                <c:pt idx="5">
                  <c:v>22000.0</c:v>
                </c:pt>
                <c:pt idx="6">
                  <c:v>22400.0</c:v>
                </c:pt>
                <c:pt idx="7">
                  <c:v>22800.00000000001</c:v>
                </c:pt>
                <c:pt idx="8">
                  <c:v>23200.00000000001</c:v>
                </c:pt>
                <c:pt idx="9">
                  <c:v>23600.00000000002</c:v>
                </c:pt>
                <c:pt idx="10">
                  <c:v>24000.00000000002</c:v>
                </c:pt>
                <c:pt idx="11">
                  <c:v>24400.00000000003</c:v>
                </c:pt>
                <c:pt idx="12">
                  <c:v>24800.00000000003</c:v>
                </c:pt>
                <c:pt idx="13">
                  <c:v>25200.00000000003</c:v>
                </c:pt>
                <c:pt idx="14">
                  <c:v>25600.00000000001</c:v>
                </c:pt>
                <c:pt idx="15">
                  <c:v>26000.0</c:v>
                </c:pt>
                <c:pt idx="16">
                  <c:v>26399.99999999999</c:v>
                </c:pt>
                <c:pt idx="17">
                  <c:v>26799.99999999997</c:v>
                </c:pt>
                <c:pt idx="18">
                  <c:v>27199.99999999997</c:v>
                </c:pt>
                <c:pt idx="19">
                  <c:v>27599.99999999995</c:v>
                </c:pt>
                <c:pt idx="20">
                  <c:v>27999.99999999993</c:v>
                </c:pt>
                <c:pt idx="21">
                  <c:v>28399.99999999991</c:v>
                </c:pt>
                <c:pt idx="22">
                  <c:v>28799.99999999988</c:v>
                </c:pt>
                <c:pt idx="23">
                  <c:v>29199.99999999986</c:v>
                </c:pt>
                <c:pt idx="24">
                  <c:v>29599.99999999985</c:v>
                </c:pt>
                <c:pt idx="25">
                  <c:v>29999.99999999983</c:v>
                </c:pt>
                <c:pt idx="26">
                  <c:v>30399.99999999982</c:v>
                </c:pt>
                <c:pt idx="27">
                  <c:v>30799.99999999981</c:v>
                </c:pt>
                <c:pt idx="28">
                  <c:v>31199.99999999982</c:v>
                </c:pt>
                <c:pt idx="29">
                  <c:v>31599.99999999983</c:v>
                </c:pt>
                <c:pt idx="30">
                  <c:v>31999.99999999985</c:v>
                </c:pt>
                <c:pt idx="31">
                  <c:v>32399.99999999988</c:v>
                </c:pt>
                <c:pt idx="32">
                  <c:v>32799.99999999992</c:v>
                </c:pt>
                <c:pt idx="33">
                  <c:v>33199.99999999996</c:v>
                </c:pt>
                <c:pt idx="34">
                  <c:v>33600.00000000001</c:v>
                </c:pt>
                <c:pt idx="35">
                  <c:v>34000.00000000006</c:v>
                </c:pt>
                <c:pt idx="36">
                  <c:v>34400.00000000012</c:v>
                </c:pt>
                <c:pt idx="37">
                  <c:v>34800.0000000002</c:v>
                </c:pt>
                <c:pt idx="38">
                  <c:v>35200.00000000028</c:v>
                </c:pt>
                <c:pt idx="39">
                  <c:v>35600.00000000035</c:v>
                </c:pt>
                <c:pt idx="40">
                  <c:v>36000.00000000043</c:v>
                </c:pt>
                <c:pt idx="41">
                  <c:v>36400.00000000052</c:v>
                </c:pt>
                <c:pt idx="42">
                  <c:v>36800.00000000059</c:v>
                </c:pt>
                <c:pt idx="43">
                  <c:v>37200.00000000069</c:v>
                </c:pt>
                <c:pt idx="44">
                  <c:v>37600.00000000081</c:v>
                </c:pt>
                <c:pt idx="45">
                  <c:v>38000.00000000093</c:v>
                </c:pt>
                <c:pt idx="46">
                  <c:v>38400.00000000106</c:v>
                </c:pt>
                <c:pt idx="47">
                  <c:v>38800.00000000119</c:v>
                </c:pt>
                <c:pt idx="48">
                  <c:v>39200.0000000013</c:v>
                </c:pt>
                <c:pt idx="49">
                  <c:v>39600.00000000145</c:v>
                </c:pt>
                <c:pt idx="50">
                  <c:v>40000.00000000159</c:v>
                </c:pt>
                <c:pt idx="51">
                  <c:v>40400.00000000171</c:v>
                </c:pt>
                <c:pt idx="52">
                  <c:v>40800.00000000183</c:v>
                </c:pt>
                <c:pt idx="53">
                  <c:v>41200.00000000194</c:v>
                </c:pt>
                <c:pt idx="54">
                  <c:v>41600.00000000203</c:v>
                </c:pt>
                <c:pt idx="55">
                  <c:v>42000.00000000212</c:v>
                </c:pt>
                <c:pt idx="56">
                  <c:v>42400.0000000022</c:v>
                </c:pt>
                <c:pt idx="57">
                  <c:v>42800.00000000226</c:v>
                </c:pt>
                <c:pt idx="58">
                  <c:v>43200.00000000232</c:v>
                </c:pt>
                <c:pt idx="59">
                  <c:v>43600.00000000237</c:v>
                </c:pt>
                <c:pt idx="60">
                  <c:v>44000.00000000241</c:v>
                </c:pt>
                <c:pt idx="61">
                  <c:v>44400.00000000244</c:v>
                </c:pt>
                <c:pt idx="62">
                  <c:v>44800.00000000246</c:v>
                </c:pt>
                <c:pt idx="63">
                  <c:v>45200.00000000247</c:v>
                </c:pt>
                <c:pt idx="64">
                  <c:v>45600.00000000247</c:v>
                </c:pt>
                <c:pt idx="65">
                  <c:v>46000.00000000246</c:v>
                </c:pt>
                <c:pt idx="66">
                  <c:v>46400.00000000244</c:v>
                </c:pt>
                <c:pt idx="67">
                  <c:v>46800.00000000241</c:v>
                </c:pt>
                <c:pt idx="68">
                  <c:v>47200.00000000237</c:v>
                </c:pt>
                <c:pt idx="69">
                  <c:v>47600.00000000232</c:v>
                </c:pt>
                <c:pt idx="70">
                  <c:v>48000.00000000226</c:v>
                </c:pt>
                <c:pt idx="71">
                  <c:v>48400.0000000022</c:v>
                </c:pt>
                <c:pt idx="72">
                  <c:v>48800.00000000212</c:v>
                </c:pt>
                <c:pt idx="73">
                  <c:v>49200.00000000203</c:v>
                </c:pt>
                <c:pt idx="74">
                  <c:v>49600.00000000194</c:v>
                </c:pt>
                <c:pt idx="75">
                  <c:v>50000.00000000183</c:v>
                </c:pt>
                <c:pt idx="76">
                  <c:v>50400.00000000171</c:v>
                </c:pt>
                <c:pt idx="77">
                  <c:v>50800.00000000162</c:v>
                </c:pt>
                <c:pt idx="78">
                  <c:v>51200.00000000151</c:v>
                </c:pt>
                <c:pt idx="79">
                  <c:v>51600.0000000014</c:v>
                </c:pt>
                <c:pt idx="80">
                  <c:v>52000.00000000128</c:v>
                </c:pt>
                <c:pt idx="81">
                  <c:v>52400.00000000115</c:v>
                </c:pt>
                <c:pt idx="82">
                  <c:v>52800.00000000097</c:v>
                </c:pt>
                <c:pt idx="83">
                  <c:v>53200.00000000079</c:v>
                </c:pt>
                <c:pt idx="84">
                  <c:v>53600.00000000059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Sheet3!$I$10</c:f>
              <c:strCache>
                <c:ptCount val="1"/>
                <c:pt idx="0">
                  <c:v>species 2</c:v>
                </c:pt>
              </c:strCache>
            </c:strRef>
          </c:tx>
          <c:spPr>
            <a:ln>
              <a:solidFill>
                <a:srgbClr val="D08382"/>
              </a:solidFill>
            </a:ln>
          </c:spPr>
          <c:marker>
            <c:symbol val="none"/>
          </c:marker>
          <c:yVal>
            <c:numRef>
              <c:f>Sheet3!$I$16:$I$100</c:f>
              <c:numCache>
                <c:formatCode>0.00E+00</c:formatCode>
                <c:ptCount val="85"/>
                <c:pt idx="0">
                  <c:v>20000.0</c:v>
                </c:pt>
                <c:pt idx="1">
                  <c:v>20136.49900364822</c:v>
                </c:pt>
                <c:pt idx="2">
                  <c:v>19980.6124270024</c:v>
                </c:pt>
                <c:pt idx="3">
                  <c:v>19625.52501057279</c:v>
                </c:pt>
                <c:pt idx="4">
                  <c:v>19180.97565082568</c:v>
                </c:pt>
                <c:pt idx="5">
                  <c:v>18713.28889572652</c:v>
                </c:pt>
                <c:pt idx="6">
                  <c:v>18263.07712742338</c:v>
                </c:pt>
                <c:pt idx="7">
                  <c:v>17894.62636987285</c:v>
                </c:pt>
                <c:pt idx="8">
                  <c:v>17723.44949553566</c:v>
                </c:pt>
                <c:pt idx="9">
                  <c:v>17854.04698090628</c:v>
                </c:pt>
                <c:pt idx="10">
                  <c:v>18253.9619906034</c:v>
                </c:pt>
                <c:pt idx="11">
                  <c:v>18753.94617256576</c:v>
                </c:pt>
                <c:pt idx="12">
                  <c:v>19173.47919953277</c:v>
                </c:pt>
                <c:pt idx="13">
                  <c:v>19387.20622573655</c:v>
                </c:pt>
                <c:pt idx="14">
                  <c:v>19319.03544118498</c:v>
                </c:pt>
                <c:pt idx="15">
                  <c:v>18956.18215340052</c:v>
                </c:pt>
                <c:pt idx="16">
                  <c:v>18458.30196746415</c:v>
                </c:pt>
                <c:pt idx="17">
                  <c:v>18258.82669829878</c:v>
                </c:pt>
                <c:pt idx="18">
                  <c:v>18615.66201588389</c:v>
                </c:pt>
                <c:pt idx="19">
                  <c:v>19075.22807609863</c:v>
                </c:pt>
                <c:pt idx="20">
                  <c:v>19093.55180753336</c:v>
                </c:pt>
                <c:pt idx="21">
                  <c:v>18634.4222340786</c:v>
                </c:pt>
                <c:pt idx="22">
                  <c:v>18364.19998008573</c:v>
                </c:pt>
                <c:pt idx="23">
                  <c:v>18782.75325880746</c:v>
                </c:pt>
                <c:pt idx="24">
                  <c:v>19079.18443242084</c:v>
                </c:pt>
                <c:pt idx="25">
                  <c:v>18697.28507555874</c:v>
                </c:pt>
                <c:pt idx="26">
                  <c:v>18421.91937925246</c:v>
                </c:pt>
                <c:pt idx="27">
                  <c:v>18898.43440342501</c:v>
                </c:pt>
                <c:pt idx="28">
                  <c:v>18949.4505825434</c:v>
                </c:pt>
                <c:pt idx="29">
                  <c:v>18455.88499585406</c:v>
                </c:pt>
                <c:pt idx="30">
                  <c:v>18756.82676676926</c:v>
                </c:pt>
                <c:pt idx="31">
                  <c:v>18978.93769792367</c:v>
                </c:pt>
                <c:pt idx="32">
                  <c:v>18478.9539208034</c:v>
                </c:pt>
                <c:pt idx="33">
                  <c:v>18801.81435482946</c:v>
                </c:pt>
                <c:pt idx="34">
                  <c:v>18903.7293736793</c:v>
                </c:pt>
                <c:pt idx="35">
                  <c:v>18464.13932001334</c:v>
                </c:pt>
                <c:pt idx="36">
                  <c:v>18957.46767024354</c:v>
                </c:pt>
                <c:pt idx="37">
                  <c:v>18650.89625689778</c:v>
                </c:pt>
                <c:pt idx="38">
                  <c:v>18690.17177050512</c:v>
                </c:pt>
                <c:pt idx="39">
                  <c:v>18906.19373014144</c:v>
                </c:pt>
                <c:pt idx="40">
                  <c:v>18492.81897069037</c:v>
                </c:pt>
                <c:pt idx="41">
                  <c:v>18974.30681789665</c:v>
                </c:pt>
                <c:pt idx="42">
                  <c:v>18479.26360218821</c:v>
                </c:pt>
                <c:pt idx="43">
                  <c:v>18952.9867663347</c:v>
                </c:pt>
                <c:pt idx="44">
                  <c:v>18540.26379365985</c:v>
                </c:pt>
                <c:pt idx="45">
                  <c:v>18931.781567861</c:v>
                </c:pt>
                <c:pt idx="46">
                  <c:v>18585.94853725893</c:v>
                </c:pt>
                <c:pt idx="47">
                  <c:v>18947.7573885333</c:v>
                </c:pt>
                <c:pt idx="48">
                  <c:v>18589.72011651192</c:v>
                </c:pt>
                <c:pt idx="49">
                  <c:v>19002.95263377051</c:v>
                </c:pt>
                <c:pt idx="50">
                  <c:v>18563.80725825746</c:v>
                </c:pt>
                <c:pt idx="51">
                  <c:v>19055.22468913646</c:v>
                </c:pt>
                <c:pt idx="52">
                  <c:v>18555.36468718494</c:v>
                </c:pt>
                <c:pt idx="53">
                  <c:v>19001.65724572939</c:v>
                </c:pt>
                <c:pt idx="54">
                  <c:v>18660.91537276284</c:v>
                </c:pt>
                <c:pt idx="55">
                  <c:v>18768.06561515003</c:v>
                </c:pt>
                <c:pt idx="56">
                  <c:v>18936.24095762618</c:v>
                </c:pt>
                <c:pt idx="57">
                  <c:v>18542.80737673827</c:v>
                </c:pt>
                <c:pt idx="58">
                  <c:v>19040.37960574544</c:v>
                </c:pt>
                <c:pt idx="59">
                  <c:v>18673.93968730895</c:v>
                </c:pt>
                <c:pt idx="60">
                  <c:v>18665.03954412811</c:v>
                </c:pt>
                <c:pt idx="61">
                  <c:v>19063.66176175897</c:v>
                </c:pt>
                <c:pt idx="62">
                  <c:v>18571.35966661335</c:v>
                </c:pt>
                <c:pt idx="63">
                  <c:v>18735.28329346163</c:v>
                </c:pt>
                <c:pt idx="64">
                  <c:v>19067.87339754278</c:v>
                </c:pt>
                <c:pt idx="65">
                  <c:v>18574.17739895155</c:v>
                </c:pt>
                <c:pt idx="66">
                  <c:v>18659.01773957208</c:v>
                </c:pt>
                <c:pt idx="67">
                  <c:v>19104.43136080904</c:v>
                </c:pt>
                <c:pt idx="68">
                  <c:v>18720.27785835</c:v>
                </c:pt>
                <c:pt idx="69">
                  <c:v>18485.23349739855</c:v>
                </c:pt>
                <c:pt idx="70">
                  <c:v>18939.34985064727</c:v>
                </c:pt>
                <c:pt idx="71">
                  <c:v>19069.1563171382</c:v>
                </c:pt>
                <c:pt idx="72">
                  <c:v>18571.84474660634</c:v>
                </c:pt>
                <c:pt idx="73">
                  <c:v>18477.80897729916</c:v>
                </c:pt>
                <c:pt idx="74">
                  <c:v>18944.13292221597</c:v>
                </c:pt>
                <c:pt idx="75">
                  <c:v>19152.14941356695</c:v>
                </c:pt>
                <c:pt idx="76">
                  <c:v>18706.03851051694</c:v>
                </c:pt>
                <c:pt idx="77">
                  <c:v>18371.35900787389</c:v>
                </c:pt>
                <c:pt idx="78">
                  <c:v>18558.91314789777</c:v>
                </c:pt>
                <c:pt idx="79">
                  <c:v>19058.24890103483</c:v>
                </c:pt>
                <c:pt idx="80">
                  <c:v>19230.40376256264</c:v>
                </c:pt>
                <c:pt idx="81">
                  <c:v>18830.03983664815</c:v>
                </c:pt>
                <c:pt idx="82">
                  <c:v>18375.38568599884</c:v>
                </c:pt>
                <c:pt idx="83">
                  <c:v>18224.49340631407</c:v>
                </c:pt>
                <c:pt idx="84">
                  <c:v>18424.06578180972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Sheet3!$Q$10</c:f>
              <c:strCache>
                <c:ptCount val="1"/>
                <c:pt idx="0">
                  <c:v>species 3</c:v>
                </c:pt>
              </c:strCache>
            </c:strRef>
          </c:tx>
          <c:spPr>
            <a:ln>
              <a:solidFill>
                <a:srgbClr val="81C3D5"/>
              </a:solidFill>
            </a:ln>
          </c:spPr>
          <c:marker>
            <c:symbol val="none"/>
          </c:marker>
          <c:yVal>
            <c:numRef>
              <c:f>Sheet3!$Q$16:$Q$55</c:f>
              <c:numCache>
                <c:formatCode>0.00E+00</c:formatCode>
                <c:ptCount val="40"/>
                <c:pt idx="0">
                  <c:v>20000.0</c:v>
                </c:pt>
                <c:pt idx="1">
                  <c:v>19966.17332451242</c:v>
                </c:pt>
                <c:pt idx="2">
                  <c:v>19553.27423505138</c:v>
                </c:pt>
                <c:pt idx="3">
                  <c:v>19057.57333445442</c:v>
                </c:pt>
                <c:pt idx="4">
                  <c:v>18664.11941017031</c:v>
                </c:pt>
                <c:pt idx="5">
                  <c:v>18402.95358690619</c:v>
                </c:pt>
                <c:pt idx="6">
                  <c:v>18235.41837980956</c:v>
                </c:pt>
                <c:pt idx="7">
                  <c:v>18106.96791831877</c:v>
                </c:pt>
                <c:pt idx="8">
                  <c:v>17961.89810379191</c:v>
                </c:pt>
                <c:pt idx="9">
                  <c:v>17744.41414069783</c:v>
                </c:pt>
                <c:pt idx="10">
                  <c:v>17404.72905252744</c:v>
                </c:pt>
                <c:pt idx="11">
                  <c:v>16934.99875273637</c:v>
                </c:pt>
                <c:pt idx="12">
                  <c:v>16464.29761677286</c:v>
                </c:pt>
                <c:pt idx="13">
                  <c:v>16313.86853767999</c:v>
                </c:pt>
                <c:pt idx="14">
                  <c:v>16653.46153757755</c:v>
                </c:pt>
                <c:pt idx="15">
                  <c:v>17143.22439975481</c:v>
                </c:pt>
                <c:pt idx="16">
                  <c:v>17343.19616904737</c:v>
                </c:pt>
                <c:pt idx="17">
                  <c:v>17075.80506537612</c:v>
                </c:pt>
                <c:pt idx="18">
                  <c:v>16579.98409142536</c:v>
                </c:pt>
                <c:pt idx="19">
                  <c:v>16545.4822182717</c:v>
                </c:pt>
                <c:pt idx="20">
                  <c:v>17037.66482681101</c:v>
                </c:pt>
                <c:pt idx="21">
                  <c:v>17216.61205990901</c:v>
                </c:pt>
                <c:pt idx="22">
                  <c:v>16786.41483335891</c:v>
                </c:pt>
                <c:pt idx="23">
                  <c:v>16551.67896614907</c:v>
                </c:pt>
                <c:pt idx="24">
                  <c:v>17031.13451234303</c:v>
                </c:pt>
                <c:pt idx="25">
                  <c:v>17115.72802067176</c:v>
                </c:pt>
                <c:pt idx="26">
                  <c:v>16615.73477292267</c:v>
                </c:pt>
                <c:pt idx="27">
                  <c:v>16811.15586537233</c:v>
                </c:pt>
                <c:pt idx="28">
                  <c:v>17153.66875447366</c:v>
                </c:pt>
                <c:pt idx="29">
                  <c:v>16689.59765148279</c:v>
                </c:pt>
                <c:pt idx="30">
                  <c:v>16799.90851844067</c:v>
                </c:pt>
                <c:pt idx="31">
                  <c:v>17125.70730242042</c:v>
                </c:pt>
                <c:pt idx="32">
                  <c:v>16628.75308617887</c:v>
                </c:pt>
                <c:pt idx="33">
                  <c:v>16963.3841772112</c:v>
                </c:pt>
                <c:pt idx="34">
                  <c:v>16983.39380015532</c:v>
                </c:pt>
                <c:pt idx="35">
                  <c:v>16642.78079318879</c:v>
                </c:pt>
                <c:pt idx="36">
                  <c:v>17119.89047175015</c:v>
                </c:pt>
                <c:pt idx="37">
                  <c:v>16644.22154171192</c:v>
                </c:pt>
                <c:pt idx="38">
                  <c:v>17029.70066979312</c:v>
                </c:pt>
                <c:pt idx="39">
                  <c:v>16819.69735498493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Sheet3!$Y$10</c:f>
              <c:strCache>
                <c:ptCount val="1"/>
                <c:pt idx="0">
                  <c:v>species 4</c:v>
                </c:pt>
              </c:strCache>
            </c:strRef>
          </c:tx>
          <c:spPr>
            <a:ln>
              <a:solidFill>
                <a:srgbClr val="C8C90D"/>
              </a:solidFill>
            </a:ln>
          </c:spPr>
          <c:marker>
            <c:symbol val="none"/>
          </c:marker>
          <c:yVal>
            <c:numRef>
              <c:f>Sheet3!$Y$16:$Y$55</c:f>
              <c:numCache>
                <c:formatCode>0.00E+00</c:formatCode>
                <c:ptCount val="40"/>
                <c:pt idx="0">
                  <c:v>20000.0</c:v>
                </c:pt>
                <c:pt idx="1">
                  <c:v>19793.11783277378</c:v>
                </c:pt>
                <c:pt idx="2">
                  <c:v>19295.00329964808</c:v>
                </c:pt>
                <c:pt idx="3">
                  <c:v>19082.53245961841</c:v>
                </c:pt>
                <c:pt idx="4">
                  <c:v>19312.96597237136</c:v>
                </c:pt>
                <c:pt idx="5">
                  <c:v>19802.75408646478</c:v>
                </c:pt>
                <c:pt idx="6">
                  <c:v>20180.15541007385</c:v>
                </c:pt>
                <c:pt idx="7">
                  <c:v>20147.07897417253</c:v>
                </c:pt>
                <c:pt idx="8">
                  <c:v>19753.82603272183</c:v>
                </c:pt>
                <c:pt idx="9">
                  <c:v>19253.86505166745</c:v>
                </c:pt>
                <c:pt idx="10">
                  <c:v>18815.49890312704</c:v>
                </c:pt>
                <c:pt idx="11">
                  <c:v>18471.21258736618</c:v>
                </c:pt>
                <c:pt idx="12">
                  <c:v>18184.40258831123</c:v>
                </c:pt>
                <c:pt idx="13">
                  <c:v>17897.35234714895</c:v>
                </c:pt>
                <c:pt idx="14">
                  <c:v>17551.55733044703</c:v>
                </c:pt>
                <c:pt idx="15">
                  <c:v>17109.12519675444</c:v>
                </c:pt>
                <c:pt idx="16">
                  <c:v>16609.52466500617</c:v>
                </c:pt>
                <c:pt idx="17">
                  <c:v>16257.76214428376</c:v>
                </c:pt>
                <c:pt idx="18">
                  <c:v>16336.05893835079</c:v>
                </c:pt>
                <c:pt idx="19">
                  <c:v>16791.78997749172</c:v>
                </c:pt>
                <c:pt idx="20">
                  <c:v>17230.92358704675</c:v>
                </c:pt>
                <c:pt idx="21">
                  <c:v>17334.48552034214</c:v>
                </c:pt>
                <c:pt idx="22">
                  <c:v>17013.4534868639</c:v>
                </c:pt>
                <c:pt idx="23">
                  <c:v>16523.66002962211</c:v>
                </c:pt>
                <c:pt idx="24">
                  <c:v>16491.60603013115</c:v>
                </c:pt>
                <c:pt idx="25">
                  <c:v>16976.43424384447</c:v>
                </c:pt>
                <c:pt idx="26">
                  <c:v>17222.07022499013</c:v>
                </c:pt>
                <c:pt idx="27">
                  <c:v>16868.77654210932</c:v>
                </c:pt>
                <c:pt idx="28">
                  <c:v>16484.69727212702</c:v>
                </c:pt>
                <c:pt idx="29">
                  <c:v>16844.32501623303</c:v>
                </c:pt>
                <c:pt idx="30">
                  <c:v>17169.92098951772</c:v>
                </c:pt>
                <c:pt idx="31">
                  <c:v>16783.17904245596</c:v>
                </c:pt>
                <c:pt idx="32">
                  <c:v>16557.56688710051</c:v>
                </c:pt>
                <c:pt idx="33">
                  <c:v>17054.8561077979</c:v>
                </c:pt>
                <c:pt idx="34">
                  <c:v>16974.71020148384</c:v>
                </c:pt>
                <c:pt idx="35">
                  <c:v>16540.92352288467</c:v>
                </c:pt>
                <c:pt idx="36">
                  <c:v>16985.66232620422</c:v>
                </c:pt>
                <c:pt idx="37">
                  <c:v>16977.8664979476</c:v>
                </c:pt>
                <c:pt idx="38">
                  <c:v>16558.27491947396</c:v>
                </c:pt>
                <c:pt idx="39">
                  <c:v>17045.80378777652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197992"/>
        <c:axId val="2063203560"/>
      </c:scatterChart>
      <c:valAx>
        <c:axId val="2063197992"/>
        <c:scaling>
          <c:orientation val="minMax"/>
          <c:max val="40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number of gaps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3203560"/>
        <c:crosses val="autoZero"/>
        <c:crossBetween val="midCat"/>
      </c:valAx>
      <c:valAx>
        <c:axId val="2063203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 baseline="0"/>
                  <a:t>energy (eV)</a:t>
                </a:r>
                <a:endParaRPr lang="en-US" sz="2000"/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2063197992"/>
        <c:crosses val="autoZero"/>
        <c:crossBetween val="midCat"/>
        <c:minorUnit val="2.0E-8"/>
      </c:valAx>
    </c:plotArea>
    <c:legend>
      <c:legendPos val="r"/>
      <c:layout>
        <c:manualLayout>
          <c:xMode val="edge"/>
          <c:yMode val="edge"/>
          <c:x val="0.788777205318471"/>
          <c:y val="0.445229456450102"/>
          <c:w val="0.211222882853929"/>
          <c:h val="0.45951181102362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23</xdr:row>
      <xdr:rowOff>76200</xdr:rowOff>
    </xdr:from>
    <xdr:to>
      <xdr:col>7</xdr:col>
      <xdr:colOff>292100</xdr:colOff>
      <xdr:row>50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850900</xdr:colOff>
      <xdr:row>17</xdr:row>
      <xdr:rowOff>38100</xdr:rowOff>
    </xdr:from>
    <xdr:to>
      <xdr:col>14</xdr:col>
      <xdr:colOff>647700</xdr:colOff>
      <xdr:row>45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52</xdr:row>
      <xdr:rowOff>748</xdr:rowOff>
    </xdr:from>
    <xdr:to>
      <xdr:col>7</xdr:col>
      <xdr:colOff>329453</xdr:colOff>
      <xdr:row>84</xdr:row>
      <xdr:rowOff>182282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17</xdr:row>
      <xdr:rowOff>95250</xdr:rowOff>
    </xdr:from>
    <xdr:to>
      <xdr:col>5</xdr:col>
      <xdr:colOff>584200</xdr:colOff>
      <xdr:row>47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558800</xdr:colOff>
      <xdr:row>19</xdr:row>
      <xdr:rowOff>114300</xdr:rowOff>
    </xdr:from>
    <xdr:to>
      <xdr:col>17</xdr:col>
      <xdr:colOff>330200</xdr:colOff>
      <xdr:row>49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17</xdr:row>
      <xdr:rowOff>139700</xdr:rowOff>
    </xdr:from>
    <xdr:to>
      <xdr:col>5</xdr:col>
      <xdr:colOff>12700</xdr:colOff>
      <xdr:row>48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38100</xdr:rowOff>
    </xdr:from>
    <xdr:to>
      <xdr:col>15</xdr:col>
      <xdr:colOff>177800</xdr:colOff>
      <xdr:row>47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5"/>
  <sheetViews>
    <sheetView zoomScale="85" zoomScaleNormal="85" zoomScalePageLayoutView="85" workbookViewId="0">
      <selection sqref="A1:P35"/>
    </sheetView>
  </sheetViews>
  <sheetFormatPr baseColWidth="10" defaultRowHeight="15" x14ac:dyDescent="0"/>
  <cols>
    <col min="1" max="1" width="14" customWidth="1"/>
    <col min="2" max="2" width="16.1640625" customWidth="1"/>
    <col min="3" max="3" width="21.5" customWidth="1"/>
    <col min="4" max="4" width="19.1640625" customWidth="1"/>
    <col min="5" max="5" width="18" customWidth="1"/>
    <col min="8" max="8" width="13.1640625" customWidth="1"/>
    <col min="9" max="9" width="16.5" customWidth="1"/>
    <col min="10" max="10" width="15.83203125" customWidth="1"/>
    <col min="11" max="11" width="21.6640625" customWidth="1"/>
    <col min="12" max="12" width="19.5" customWidth="1"/>
    <col min="13" max="13" width="18" customWidth="1"/>
    <col min="17" max="17" width="14.5" customWidth="1"/>
    <col min="18" max="18" width="15.1640625" customWidth="1"/>
    <col min="19" max="19" width="15.5" customWidth="1"/>
    <col min="20" max="20" width="16.1640625" style="17" customWidth="1"/>
  </cols>
  <sheetData>
    <row r="1" spans="1:20" ht="18">
      <c r="A1" s="34" t="s">
        <v>20</v>
      </c>
      <c r="B1" s="35"/>
      <c r="C1" s="35"/>
      <c r="D1" s="35"/>
      <c r="E1" s="35"/>
      <c r="F1" s="35"/>
      <c r="G1" s="35"/>
      <c r="H1" s="35"/>
    </row>
    <row r="2" spans="1:20" ht="18">
      <c r="A2" s="34" t="s">
        <v>21</v>
      </c>
      <c r="B2" s="35"/>
      <c r="C2" s="35"/>
      <c r="D2" s="35"/>
      <c r="E2" s="35"/>
      <c r="F2" s="35"/>
      <c r="G2" s="35"/>
      <c r="H2" s="35"/>
    </row>
    <row r="3" spans="1:20" ht="18">
      <c r="A3" s="34" t="s">
        <v>24</v>
      </c>
      <c r="B3" s="35"/>
      <c r="C3" s="35"/>
      <c r="D3" s="35"/>
      <c r="E3" s="35"/>
      <c r="F3" s="35"/>
      <c r="G3" s="35"/>
      <c r="H3" s="35"/>
    </row>
    <row r="4" spans="1:20" ht="18">
      <c r="A4" s="34" t="s">
        <v>22</v>
      </c>
      <c r="B4" s="35"/>
      <c r="C4" s="35"/>
      <c r="D4" s="35"/>
      <c r="E4" s="35"/>
      <c r="F4" s="35"/>
      <c r="G4" s="35"/>
      <c r="H4" s="35"/>
    </row>
    <row r="5" spans="1:20" ht="18">
      <c r="A5" s="34" t="s">
        <v>23</v>
      </c>
      <c r="B5" s="35"/>
      <c r="C5" s="35"/>
      <c r="D5" s="35"/>
      <c r="E5" s="35"/>
      <c r="F5" s="35"/>
      <c r="G5" s="35"/>
      <c r="H5" s="35"/>
    </row>
    <row r="6" spans="1:20" ht="18">
      <c r="A6" s="34" t="s">
        <v>25</v>
      </c>
      <c r="B6" s="35"/>
      <c r="C6" s="35"/>
      <c r="D6" s="35"/>
      <c r="E6" s="35"/>
      <c r="F6" s="35"/>
      <c r="G6" s="35"/>
      <c r="H6" s="35"/>
    </row>
    <row r="7" spans="1:20" ht="18">
      <c r="A7" s="34" t="s">
        <v>27</v>
      </c>
      <c r="B7" s="35"/>
      <c r="C7" s="35"/>
      <c r="D7" s="35"/>
      <c r="E7" s="35"/>
      <c r="F7" s="35"/>
      <c r="G7" s="35"/>
      <c r="H7" s="35"/>
    </row>
    <row r="8" spans="1:20" ht="18">
      <c r="A8" s="34"/>
      <c r="B8" s="35"/>
      <c r="C8" s="35"/>
      <c r="D8" s="35"/>
      <c r="E8" s="35"/>
      <c r="F8" s="35"/>
      <c r="G8" s="35"/>
      <c r="H8" s="35"/>
    </row>
    <row r="9" spans="1:20" ht="18">
      <c r="A9" s="13"/>
      <c r="B9" s="13"/>
      <c r="C9" s="13"/>
      <c r="D9" s="13"/>
      <c r="E9" s="13"/>
      <c r="F9" s="13"/>
      <c r="G9" s="13"/>
      <c r="H9" s="13"/>
    </row>
    <row r="10" spans="1:20" ht="25">
      <c r="A10" s="32" t="s">
        <v>18</v>
      </c>
      <c r="B10" s="32"/>
      <c r="C10" s="32"/>
      <c r="D10" s="32"/>
      <c r="E10" s="32"/>
      <c r="F10" s="32"/>
      <c r="G10" s="32"/>
      <c r="H10" s="32"/>
      <c r="I10" s="33" t="s">
        <v>17</v>
      </c>
      <c r="J10" s="33"/>
      <c r="K10" s="33"/>
      <c r="L10" s="33"/>
      <c r="M10" s="33"/>
      <c r="N10" s="33"/>
      <c r="O10" s="33"/>
      <c r="P10" s="33"/>
    </row>
    <row r="11" spans="1:20" ht="25">
      <c r="A11" s="14"/>
      <c r="B11" s="14"/>
      <c r="C11" s="14"/>
      <c r="D11" s="14"/>
      <c r="E11" s="14"/>
      <c r="F11" s="14"/>
      <c r="G11" s="14"/>
      <c r="H11" s="14"/>
      <c r="I11" s="15"/>
      <c r="J11" s="15"/>
      <c r="K11" s="15"/>
      <c r="L11" s="15"/>
      <c r="M11" s="15"/>
      <c r="N11" s="15"/>
      <c r="O11" s="15"/>
      <c r="P11" s="15"/>
    </row>
    <row r="12" spans="1:20">
      <c r="A12" s="4" t="s">
        <v>11</v>
      </c>
      <c r="B12" s="4" t="s">
        <v>3</v>
      </c>
      <c r="C12" s="4" t="s">
        <v>4</v>
      </c>
      <c r="D12" s="4" t="s">
        <v>5</v>
      </c>
      <c r="E12" s="4" t="s">
        <v>0</v>
      </c>
      <c r="F12" s="4" t="s">
        <v>6</v>
      </c>
      <c r="G12" s="4" t="s">
        <v>7</v>
      </c>
      <c r="H12" s="4" t="s">
        <v>10</v>
      </c>
      <c r="I12" s="5" t="s">
        <v>11</v>
      </c>
      <c r="J12" s="5" t="s">
        <v>3</v>
      </c>
      <c r="K12" s="5" t="s">
        <v>4</v>
      </c>
      <c r="L12" s="5" t="s">
        <v>5</v>
      </c>
      <c r="M12" s="5" t="s">
        <v>0</v>
      </c>
      <c r="N12" s="5" t="s">
        <v>6</v>
      </c>
      <c r="O12" s="5" t="s">
        <v>7</v>
      </c>
      <c r="P12" s="5" t="s">
        <v>10</v>
      </c>
    </row>
    <row r="13" spans="1:20">
      <c r="A13" s="2">
        <v>14</v>
      </c>
      <c r="B13" s="2">
        <v>500</v>
      </c>
      <c r="C13" s="3">
        <v>15000000</v>
      </c>
      <c r="D13" s="3">
        <v>20000</v>
      </c>
      <c r="E13" s="2">
        <v>0.95</v>
      </c>
      <c r="F13" s="3">
        <v>1.6022000000000001E-19</v>
      </c>
      <c r="G13" s="3">
        <v>1.66054E-27</v>
      </c>
      <c r="H13" s="2">
        <f>ASIN(E13)</f>
        <v>1.2532358975033751</v>
      </c>
      <c r="I13" s="6">
        <v>13</v>
      </c>
      <c r="J13" s="6">
        <f>B13</f>
        <v>500</v>
      </c>
      <c r="K13" s="7">
        <f>C13</f>
        <v>15000000</v>
      </c>
      <c r="L13" s="7">
        <f>D13</f>
        <v>20000</v>
      </c>
      <c r="M13" s="6">
        <f>E13</f>
        <v>0.95</v>
      </c>
      <c r="N13" s="7">
        <v>1.6022000000000001E-19</v>
      </c>
      <c r="O13" s="7">
        <v>1.66054E-27</v>
      </c>
      <c r="P13" s="6">
        <f>ASIN(M13)</f>
        <v>1.2532358975033751</v>
      </c>
    </row>
    <row r="14" spans="1:20">
      <c r="A14" s="2"/>
      <c r="B14" s="2"/>
      <c r="C14" s="2"/>
      <c r="D14" s="2"/>
      <c r="E14" s="2"/>
      <c r="F14" s="2"/>
      <c r="G14" s="2"/>
      <c r="H14" s="2"/>
      <c r="I14" s="6"/>
      <c r="J14" s="6"/>
      <c r="K14" s="6"/>
      <c r="L14" s="6"/>
      <c r="M14" s="6"/>
      <c r="N14" s="6"/>
      <c r="O14" s="6"/>
      <c r="P14" s="6"/>
    </row>
    <row r="15" spans="1:20">
      <c r="A15" s="4" t="s">
        <v>9</v>
      </c>
      <c r="B15" s="4" t="s">
        <v>8</v>
      </c>
      <c r="C15" s="4" t="s">
        <v>19</v>
      </c>
      <c r="D15" s="4" t="s">
        <v>1</v>
      </c>
      <c r="E15" s="4" t="s">
        <v>12</v>
      </c>
      <c r="F15" s="4" t="s">
        <v>2</v>
      </c>
      <c r="G15" s="2"/>
      <c r="H15" s="4" t="s">
        <v>13</v>
      </c>
      <c r="I15" s="5" t="s">
        <v>9</v>
      </c>
      <c r="J15" s="5" t="s">
        <v>8</v>
      </c>
      <c r="K15" s="5" t="s">
        <v>19</v>
      </c>
      <c r="L15" s="5" t="s">
        <v>1</v>
      </c>
      <c r="M15" s="5" t="s">
        <v>12</v>
      </c>
      <c r="N15" s="5" t="s">
        <v>2</v>
      </c>
      <c r="O15" s="6"/>
      <c r="P15" s="5" t="s">
        <v>13</v>
      </c>
      <c r="Q15" s="9" t="s">
        <v>15</v>
      </c>
      <c r="R15" s="8" t="s">
        <v>16</v>
      </c>
      <c r="S15" s="9" t="s">
        <v>14</v>
      </c>
      <c r="T15" s="9" t="s">
        <v>26</v>
      </c>
    </row>
    <row r="16" spans="1:20">
      <c r="A16" s="3">
        <f>D13</f>
        <v>20000</v>
      </c>
      <c r="B16" s="2">
        <f>SQRT(2*A16*F$13/(A$13*G$13))</f>
        <v>525048.80060063931</v>
      </c>
      <c r="C16" s="3">
        <f>(B16/300000000)*(300000000/C$13)/2</f>
        <v>1.7501626686687977E-2</v>
      </c>
      <c r="D16" s="3">
        <f>C16/B16</f>
        <v>3.3333333333333334E-8</v>
      </c>
      <c r="E16" s="3">
        <f>SUM(D$16:D16)</f>
        <v>3.3333333333333334E-8</v>
      </c>
      <c r="F16" s="3">
        <f>B$13*SIN(2*PI()*C$13*(E16)+H$13)</f>
        <v>-474.99999999999994</v>
      </c>
      <c r="G16" s="2"/>
      <c r="H16" s="2">
        <v>1</v>
      </c>
      <c r="I16" s="7">
        <f>L13</f>
        <v>20000</v>
      </c>
      <c r="J16" s="6">
        <f>SQRT(2*I16*N$13/(I$13*O$13))</f>
        <v>544868.89052253647</v>
      </c>
      <c r="K16" s="7">
        <f>C16</f>
        <v>1.7501626686687977E-2</v>
      </c>
      <c r="L16" s="7">
        <f>K16/J16</f>
        <v>3.2120803721981053E-8</v>
      </c>
      <c r="M16" s="7">
        <f>SUM(L$16:L16)</f>
        <v>3.2120803721981053E-8</v>
      </c>
      <c r="N16" s="7">
        <f>J$13*SIN(2*PI()*K$13*(M16)+P$13)</f>
        <v>-454.09886648244054</v>
      </c>
      <c r="O16" s="6"/>
      <c r="P16" s="6">
        <v>1</v>
      </c>
      <c r="Q16" s="12">
        <f t="shared" ref="Q16:Q47" si="0">(M16-E16)*1000000000</f>
        <v>-1.212529611352281</v>
      </c>
      <c r="R16" s="10">
        <f t="shared" ref="R16:R47" si="1">I16-A16</f>
        <v>0</v>
      </c>
      <c r="S16" s="11">
        <f>(R16)/A16</f>
        <v>0</v>
      </c>
      <c r="T16" s="16">
        <f>K16</f>
        <v>1.7501626686687977E-2</v>
      </c>
    </row>
    <row r="17" spans="1:26">
      <c r="A17" s="3">
        <f>A16+F16*(-1)^H16</f>
        <v>20475</v>
      </c>
      <c r="B17" s="2">
        <f>SQRT(2*A17*F$13/(A$13*G$13))</f>
        <v>531247.16825947305</v>
      </c>
      <c r="C17" s="3">
        <f>(B17/300000000)*(300000000/C$13)/2</f>
        <v>1.7708238941982438E-2</v>
      </c>
      <c r="D17" s="3">
        <f>C17/B17</f>
        <v>3.3333333333333341E-8</v>
      </c>
      <c r="E17" s="3">
        <f>SUM(D$16:D17)</f>
        <v>6.6666666666666681E-8</v>
      </c>
      <c r="F17" s="3">
        <f>B$13*SIN(2*PI()*C$13*(E17)+H$13)</f>
        <v>475.00000000000006</v>
      </c>
      <c r="G17" s="2"/>
      <c r="H17" s="2">
        <v>2</v>
      </c>
      <c r="I17" s="7">
        <f>I16+N16*(-1)^P16</f>
        <v>20454.09886648244</v>
      </c>
      <c r="J17" s="6">
        <f>SQRT(2*I17*N$13/(I$13*O$13))</f>
        <v>551019.78121674573</v>
      </c>
      <c r="K17" s="7">
        <f t="shared" ref="K17:K25" si="2">C17</f>
        <v>1.7708238941982438E-2</v>
      </c>
      <c r="L17" s="7">
        <f>K17/J17</f>
        <v>3.2137210941646454E-8</v>
      </c>
      <c r="M17" s="7">
        <f>SUM(L$16:L17)</f>
        <v>6.4258014663627514E-8</v>
      </c>
      <c r="N17" s="7">
        <f>J$13*SIN(2*PI()*K$13*(M17)+P$13)</f>
        <v>427.67492783634242</v>
      </c>
      <c r="O17" s="6"/>
      <c r="P17" s="6">
        <v>2</v>
      </c>
      <c r="Q17" s="12">
        <f t="shared" si="0"/>
        <v>-2.4086520030391676</v>
      </c>
      <c r="R17" s="10">
        <f t="shared" si="1"/>
        <v>-20.901133517560083</v>
      </c>
      <c r="S17" s="11">
        <f t="shared" ref="S17:S47" si="3">ABS(R17)/A17</f>
        <v>1.0208123818100162E-3</v>
      </c>
      <c r="T17" s="10">
        <f>T16+K17</f>
        <v>3.5209865628670414E-2</v>
      </c>
    </row>
    <row r="18" spans="1:26">
      <c r="A18" s="3">
        <f t="shared" ref="A18:A50" si="4">A17+F17*(-1)^H17</f>
        <v>20950</v>
      </c>
      <c r="B18" s="2">
        <f t="shared" ref="B18:B25" si="5">SQRT(2*A18*F$13/(A$13*G$13))</f>
        <v>537374.0452936372</v>
      </c>
      <c r="C18" s="3">
        <f t="shared" ref="C18:C81" si="6">(B18/300000000)*(300000000/C$13)/2</f>
        <v>1.7912468176454574E-2</v>
      </c>
      <c r="D18" s="3">
        <f t="shared" ref="D18:D25" si="7">C18/B18</f>
        <v>3.3333333333333334E-8</v>
      </c>
      <c r="E18" s="3">
        <f>SUM(D$16:D18)</f>
        <v>1.0000000000000002E-7</v>
      </c>
      <c r="F18" s="3">
        <f t="shared" ref="F18:F25" si="8">B$13*SIN(2*PI()*C$13*(E18)+H$13)</f>
        <v>-475.00000000000017</v>
      </c>
      <c r="G18" s="2"/>
      <c r="H18" s="2">
        <v>3</v>
      </c>
      <c r="I18" s="7">
        <f t="shared" ref="I18:I50" si="9">I17+N17*(-1)^P17</f>
        <v>20881.773794318782</v>
      </c>
      <c r="J18" s="6">
        <f t="shared" ref="J18:J25" si="10">SQRT(2*I18*N$13/(I$13*O$13))</f>
        <v>556750.61831566994</v>
      </c>
      <c r="K18" s="7">
        <f t="shared" si="2"/>
        <v>1.7912468176454574E-2</v>
      </c>
      <c r="L18" s="7">
        <f t="shared" ref="L18:L25" si="11">K18/J18</f>
        <v>3.217323445575134E-8</v>
      </c>
      <c r="M18" s="7">
        <f>SUM(L$16:L18)</f>
        <v>9.6431249119378853E-8</v>
      </c>
      <c r="N18" s="7">
        <f t="shared" ref="N18:N25" si="12">J$13*SIN(2*PI()*K$13*(M18)+P$13)</f>
        <v>-396.85654878531005</v>
      </c>
      <c r="O18" s="6"/>
      <c r="P18" s="6">
        <v>3</v>
      </c>
      <c r="Q18" s="12">
        <f t="shared" si="0"/>
        <v>-3.5687508806211685</v>
      </c>
      <c r="R18" s="10">
        <f t="shared" si="1"/>
        <v>-68.226205681217834</v>
      </c>
      <c r="S18" s="11">
        <f t="shared" si="3"/>
        <v>3.2566207962395149E-3</v>
      </c>
      <c r="T18" s="10">
        <f>T17+K18</f>
        <v>5.3122333805124988E-2</v>
      </c>
    </row>
    <row r="19" spans="1:26">
      <c r="A19" s="3">
        <f t="shared" si="4"/>
        <v>21425</v>
      </c>
      <c r="B19" s="2">
        <f t="shared" si="5"/>
        <v>543431.84975375433</v>
      </c>
      <c r="C19" s="3">
        <f t="shared" si="6"/>
        <v>1.8114394991791811E-2</v>
      </c>
      <c r="D19" s="3">
        <f t="shared" si="7"/>
        <v>3.3333333333333334E-8</v>
      </c>
      <c r="E19" s="3">
        <f>SUM(D$16:D19)</f>
        <v>1.3333333333333336E-7</v>
      </c>
      <c r="F19" s="3">
        <f t="shared" si="8"/>
        <v>475.00000000000017</v>
      </c>
      <c r="G19" s="2"/>
      <c r="H19" s="2">
        <v>4</v>
      </c>
      <c r="I19" s="7">
        <f t="shared" si="9"/>
        <v>21278.630343104091</v>
      </c>
      <c r="J19" s="6">
        <f t="shared" si="10"/>
        <v>562016.21990022447</v>
      </c>
      <c r="K19" s="7">
        <f t="shared" si="2"/>
        <v>1.8114394991791811E-2</v>
      </c>
      <c r="L19" s="7">
        <f t="shared" si="11"/>
        <v>3.223108933583391E-8</v>
      </c>
      <c r="M19" s="7">
        <f>SUM(L$16:L19)</f>
        <v>1.2866233845521276E-7</v>
      </c>
      <c r="N19" s="7">
        <f t="shared" si="12"/>
        <v>363.17792251774608</v>
      </c>
      <c r="O19" s="6"/>
      <c r="P19" s="6">
        <v>4</v>
      </c>
      <c r="Q19" s="12">
        <f t="shared" si="0"/>
        <v>-4.6709948781205988</v>
      </c>
      <c r="R19" s="10">
        <f t="shared" si="1"/>
        <v>-146.36965689590943</v>
      </c>
      <c r="S19" s="11">
        <f t="shared" si="3"/>
        <v>6.8317226089105922E-3</v>
      </c>
      <c r="T19" s="10">
        <f t="shared" ref="T19:T82" si="13">T18+K19</f>
        <v>7.1236728796916796E-2</v>
      </c>
    </row>
    <row r="20" spans="1:26">
      <c r="A20" s="3">
        <f t="shared" si="4"/>
        <v>21900</v>
      </c>
      <c r="B20" s="2">
        <f t="shared" si="5"/>
        <v>549422.86637737066</v>
      </c>
      <c r="C20" s="3">
        <f t="shared" si="6"/>
        <v>1.8314095545912356E-2</v>
      </c>
      <c r="D20" s="3">
        <f t="shared" si="7"/>
        <v>3.3333333333333334E-8</v>
      </c>
      <c r="E20" s="3">
        <f>SUM(D$16:D20)</f>
        <v>1.666666666666667E-7</v>
      </c>
      <c r="F20" s="3">
        <f t="shared" si="8"/>
        <v>-475.00000000000063</v>
      </c>
      <c r="G20" s="2"/>
      <c r="H20" s="2">
        <v>5</v>
      </c>
      <c r="I20" s="7">
        <f t="shared" si="9"/>
        <v>21641.808265621836</v>
      </c>
      <c r="J20" s="6">
        <f t="shared" si="10"/>
        <v>566792.09838280932</v>
      </c>
      <c r="K20" s="7">
        <f t="shared" si="2"/>
        <v>1.8314095545912356E-2</v>
      </c>
      <c r="L20" s="7">
        <f t="shared" si="11"/>
        <v>3.2311839911259813E-8</v>
      </c>
      <c r="M20" s="7">
        <f>SUM(L$16:L20)</f>
        <v>1.6097417836647257E-7</v>
      </c>
      <c r="N20" s="7">
        <f t="shared" si="12"/>
        <v>-328.46194416220112</v>
      </c>
      <c r="O20" s="6"/>
      <c r="P20" s="6">
        <v>5</v>
      </c>
      <c r="Q20" s="12">
        <f t="shared" si="0"/>
        <v>-5.6924883001941335</v>
      </c>
      <c r="R20" s="10">
        <f t="shared" si="1"/>
        <v>-258.19173437816426</v>
      </c>
      <c r="S20" s="11">
        <f t="shared" si="3"/>
        <v>1.1789576912244944E-2</v>
      </c>
      <c r="T20" s="10">
        <f t="shared" si="13"/>
        <v>8.9550824342829155E-2</v>
      </c>
    </row>
    <row r="21" spans="1:26">
      <c r="A21" s="3">
        <f t="shared" si="4"/>
        <v>22375</v>
      </c>
      <c r="B21" s="2">
        <f t="shared" si="5"/>
        <v>555349.25665734441</v>
      </c>
      <c r="C21" s="3">
        <f t="shared" si="6"/>
        <v>1.8511641888578147E-2</v>
      </c>
      <c r="D21" s="3">
        <f t="shared" si="7"/>
        <v>3.3333333333333334E-8</v>
      </c>
      <c r="E21" s="3">
        <f>SUM(D$16:D21)</f>
        <v>2.0000000000000004E-7</v>
      </c>
      <c r="F21" s="3">
        <f t="shared" si="8"/>
        <v>475.00000000000063</v>
      </c>
      <c r="G21" s="2"/>
      <c r="H21" s="2">
        <v>6</v>
      </c>
      <c r="I21" s="7">
        <f t="shared" si="9"/>
        <v>21970.270209784037</v>
      </c>
      <c r="J21" s="6">
        <f t="shared" si="10"/>
        <v>571077.05829065619</v>
      </c>
      <c r="K21" s="7">
        <f t="shared" si="2"/>
        <v>1.8511641888578147E-2</v>
      </c>
      <c r="L21" s="7">
        <f t="shared" si="11"/>
        <v>3.2415313520012631E-8</v>
      </c>
      <c r="M21" s="7">
        <f>SUM(L$16:L21)</f>
        <v>1.9338949188648519E-7</v>
      </c>
      <c r="N21" s="7">
        <f t="shared" si="12"/>
        <v>294.65729038790954</v>
      </c>
      <c r="O21" s="6"/>
      <c r="P21" s="6">
        <v>6</v>
      </c>
      <c r="Q21" s="12">
        <f t="shared" si="0"/>
        <v>-6.6105081135148502</v>
      </c>
      <c r="R21" s="10">
        <f t="shared" si="1"/>
        <v>-404.72979021596257</v>
      </c>
      <c r="S21" s="11">
        <f t="shared" si="3"/>
        <v>1.8088482244288828E-2</v>
      </c>
      <c r="T21" s="10">
        <f t="shared" si="13"/>
        <v>0.10806246623140731</v>
      </c>
    </row>
    <row r="22" spans="1:26">
      <c r="A22" s="3">
        <f t="shared" si="4"/>
        <v>22850</v>
      </c>
      <c r="B22" s="2">
        <f t="shared" si="5"/>
        <v>561213.06795316527</v>
      </c>
      <c r="C22" s="3">
        <f t="shared" si="6"/>
        <v>1.8707102265105507E-2</v>
      </c>
      <c r="D22" s="3">
        <f t="shared" si="7"/>
        <v>3.3333333333333327E-8</v>
      </c>
      <c r="E22" s="3">
        <f>SUM(D$16:D22)</f>
        <v>2.3333333333333336E-7</v>
      </c>
      <c r="F22" s="3">
        <f t="shared" si="8"/>
        <v>-475.00000000000063</v>
      </c>
      <c r="G22" s="2"/>
      <c r="H22" s="2">
        <v>7</v>
      </c>
      <c r="I22" s="7">
        <f t="shared" si="9"/>
        <v>22264.927500171947</v>
      </c>
      <c r="J22" s="6">
        <f t="shared" si="10"/>
        <v>574893.84270422696</v>
      </c>
      <c r="K22" s="7">
        <f t="shared" si="2"/>
        <v>1.8707102265105507E-2</v>
      </c>
      <c r="L22" s="7">
        <f t="shared" si="11"/>
        <v>3.254009849385357E-8</v>
      </c>
      <c r="M22" s="7">
        <f>SUM(L$16:L22)</f>
        <v>2.2592959038033876E-7</v>
      </c>
      <c r="N22" s="7">
        <f t="shared" si="12"/>
        <v>-263.66266553519426</v>
      </c>
      <c r="O22" s="6"/>
      <c r="P22" s="6">
        <v>7</v>
      </c>
      <c r="Q22" s="12">
        <f t="shared" si="0"/>
        <v>-7.4037429529945937</v>
      </c>
      <c r="R22" s="10">
        <f t="shared" si="1"/>
        <v>-585.07249982805297</v>
      </c>
      <c r="S22" s="11">
        <f t="shared" si="3"/>
        <v>2.5604923406041705E-2</v>
      </c>
      <c r="T22" s="10">
        <f t="shared" si="13"/>
        <v>0.1267695684965128</v>
      </c>
    </row>
    <row r="23" spans="1:26">
      <c r="A23" s="3">
        <f t="shared" si="4"/>
        <v>23325</v>
      </c>
      <c r="B23" s="2">
        <f t="shared" si="5"/>
        <v>567016.24175409926</v>
      </c>
      <c r="C23" s="3">
        <f t="shared" si="6"/>
        <v>1.8900541391803308E-2</v>
      </c>
      <c r="D23" s="3">
        <f t="shared" si="7"/>
        <v>3.3333333333333334E-8</v>
      </c>
      <c r="E23" s="3">
        <f>SUM(D$16:D23)</f>
        <v>2.6666666666666667E-7</v>
      </c>
      <c r="F23" s="3">
        <f t="shared" si="8"/>
        <v>475.00000000000006</v>
      </c>
      <c r="G23" s="2"/>
      <c r="H23" s="2">
        <v>8</v>
      </c>
      <c r="I23" s="7">
        <f t="shared" si="9"/>
        <v>22528.590165707141</v>
      </c>
      <c r="J23" s="6">
        <f t="shared" si="10"/>
        <v>578287.788885972</v>
      </c>
      <c r="K23" s="7">
        <f t="shared" si="2"/>
        <v>1.8900541391803308E-2</v>
      </c>
      <c r="L23" s="7">
        <f t="shared" si="11"/>
        <v>3.2683625272831337E-8</v>
      </c>
      <c r="M23" s="7">
        <f>SUM(L$16:L23)</f>
        <v>2.5861321565317011E-7</v>
      </c>
      <c r="N23" s="7">
        <f t="shared" si="12"/>
        <v>237.17081431780474</v>
      </c>
      <c r="O23" s="6"/>
      <c r="P23" s="6">
        <v>8</v>
      </c>
      <c r="Q23" s="12">
        <f t="shared" si="0"/>
        <v>-8.0534510134965647</v>
      </c>
      <c r="R23" s="10">
        <f t="shared" si="1"/>
        <v>-796.40983429285916</v>
      </c>
      <c r="S23" s="11">
        <f t="shared" si="3"/>
        <v>3.4144044342673492E-2</v>
      </c>
      <c r="T23" s="10">
        <f t="shared" si="13"/>
        <v>0.14567010988831611</v>
      </c>
      <c r="U23" s="1"/>
      <c r="V23" s="1"/>
      <c r="W23" s="1"/>
      <c r="X23" s="1"/>
      <c r="Y23" s="1"/>
      <c r="Z23" s="1"/>
    </row>
    <row r="24" spans="1:26">
      <c r="A24" s="3">
        <f t="shared" si="4"/>
        <v>23800</v>
      </c>
      <c r="B24" s="2">
        <f t="shared" si="5"/>
        <v>572760.62118871452</v>
      </c>
      <c r="C24" s="3">
        <f t="shared" si="6"/>
        <v>1.9092020706290486E-2</v>
      </c>
      <c r="D24" s="3">
        <f t="shared" si="7"/>
        <v>3.3333333333333334E-8</v>
      </c>
      <c r="E24" s="3">
        <f>SUM(D$16:D24)</f>
        <v>2.9999999999999999E-7</v>
      </c>
      <c r="F24" s="3">
        <f t="shared" si="8"/>
        <v>-474.99999999999949</v>
      </c>
      <c r="G24" s="2"/>
      <c r="H24" s="2">
        <v>9</v>
      </c>
      <c r="I24" s="7">
        <f t="shared" si="9"/>
        <v>22765.760980024945</v>
      </c>
      <c r="J24" s="6">
        <f t="shared" si="10"/>
        <v>581323.79560662643</v>
      </c>
      <c r="K24" s="7">
        <f t="shared" si="2"/>
        <v>1.9092020706290486E-2</v>
      </c>
      <c r="L24" s="7">
        <f t="shared" si="11"/>
        <v>3.2842317569965409E-8</v>
      </c>
      <c r="M24" s="7">
        <f>SUM(L$16:L24)</f>
        <v>2.9145553322313552E-7</v>
      </c>
      <c r="N24" s="7">
        <f t="shared" si="12"/>
        <v>-216.55433912086562</v>
      </c>
      <c r="O24" s="6"/>
      <c r="P24" s="6">
        <v>9</v>
      </c>
      <c r="Q24" s="12">
        <f t="shared" si="0"/>
        <v>-8.5444667768644695</v>
      </c>
      <c r="R24" s="10">
        <f t="shared" si="1"/>
        <v>-1034.2390199750553</v>
      </c>
      <c r="S24" s="11">
        <f t="shared" si="3"/>
        <v>4.3455421007355263E-2</v>
      </c>
      <c r="T24" s="10">
        <f t="shared" si="13"/>
        <v>0.16476213059460659</v>
      </c>
    </row>
    <row r="25" spans="1:26">
      <c r="A25" s="3">
        <f t="shared" si="4"/>
        <v>24275</v>
      </c>
      <c r="B25" s="2">
        <f t="shared" si="5"/>
        <v>578447.9578631263</v>
      </c>
      <c r="C25" s="3">
        <f t="shared" si="6"/>
        <v>1.9281598595437544E-2</v>
      </c>
      <c r="D25" s="3">
        <f t="shared" si="7"/>
        <v>3.3333333333333334E-8</v>
      </c>
      <c r="E25" s="3">
        <f>SUM(D$16:D25)</f>
        <v>3.333333333333333E-7</v>
      </c>
      <c r="F25" s="3">
        <f t="shared" si="8"/>
        <v>474.99999999999949</v>
      </c>
      <c r="G25" s="2"/>
      <c r="H25" s="2">
        <v>10</v>
      </c>
      <c r="I25" s="7">
        <f t="shared" si="9"/>
        <v>22982.315319145811</v>
      </c>
      <c r="J25" s="6">
        <f t="shared" si="10"/>
        <v>584082.10961448599</v>
      </c>
      <c r="K25" s="7">
        <f t="shared" si="2"/>
        <v>1.9281598595437544E-2</v>
      </c>
      <c r="L25" s="7">
        <f t="shared" si="11"/>
        <v>3.3011794537182543E-8</v>
      </c>
      <c r="M25" s="7">
        <f>SUM(L$16:L25)</f>
        <v>3.2446732776031804E-7</v>
      </c>
      <c r="N25" s="7">
        <f t="shared" si="12"/>
        <v>202.79972780300139</v>
      </c>
      <c r="O25" s="6"/>
      <c r="P25" s="6">
        <v>10</v>
      </c>
      <c r="Q25" s="12">
        <f t="shared" si="0"/>
        <v>-8.8660055730152614</v>
      </c>
      <c r="R25" s="10">
        <f t="shared" si="1"/>
        <v>-1292.6846808541886</v>
      </c>
      <c r="S25" s="11">
        <f t="shared" si="3"/>
        <v>5.3251686131995414E-2</v>
      </c>
      <c r="T25" s="10">
        <f t="shared" si="13"/>
        <v>0.18404372919004414</v>
      </c>
    </row>
    <row r="26" spans="1:26">
      <c r="A26" s="3">
        <f t="shared" si="4"/>
        <v>24750</v>
      </c>
      <c r="B26" s="2">
        <f t="shared" ref="B26:B41" si="14">SQRT(2*A26*F$13/(A$13*G$13))</f>
        <v>584079.91809987801</v>
      </c>
      <c r="C26" s="3">
        <f t="shared" si="6"/>
        <v>1.9469330603329268E-2</v>
      </c>
      <c r="D26" s="3">
        <f t="shared" ref="D26:D41" si="15">C26/B26</f>
        <v>3.3333333333333334E-8</v>
      </c>
      <c r="E26" s="3">
        <f>SUM(D$16:D26)</f>
        <v>3.6666666666666661E-7</v>
      </c>
      <c r="F26" s="3">
        <f t="shared" ref="F26:F41" si="16">B$13*SIN(2*PI()*C$13*(E26)+H$13)</f>
        <v>-474.99999999999886</v>
      </c>
      <c r="G26" s="2"/>
      <c r="H26" s="2">
        <v>11</v>
      </c>
      <c r="I26" s="7">
        <f t="shared" si="9"/>
        <v>23185.115046948813</v>
      </c>
      <c r="J26" s="6">
        <f t="shared" ref="J26:J41" si="17">SQRT(2*I26*N$13/(I$13*O$13))</f>
        <v>586653.46781970048</v>
      </c>
      <c r="K26" s="7">
        <f t="shared" ref="K26:K41" si="18">C26</f>
        <v>1.9469330603329268E-2</v>
      </c>
      <c r="L26" s="7">
        <f t="shared" ref="L26:L41" si="19">K26/J26</f>
        <v>3.318710562759835E-8</v>
      </c>
      <c r="M26" s="7">
        <f>SUM(L$16:L26)</f>
        <v>3.5765443338791638E-7</v>
      </c>
      <c r="N26" s="7">
        <f t="shared" ref="N26:N41" si="20">J$13*SIN(2*PI()*K$13*(M26)+P$13)</f>
        <v>-196.48210947033994</v>
      </c>
      <c r="O26" s="6"/>
      <c r="P26" s="6">
        <v>11</v>
      </c>
      <c r="Q26" s="12">
        <f t="shared" si="0"/>
        <v>-9.0122332787502319</v>
      </c>
      <c r="R26" s="10">
        <f t="shared" si="1"/>
        <v>-1564.884953051187</v>
      </c>
      <c r="S26" s="11">
        <f t="shared" si="3"/>
        <v>6.3227674870755035E-2</v>
      </c>
      <c r="T26" s="10">
        <f t="shared" si="13"/>
        <v>0.20351305979337342</v>
      </c>
    </row>
    <row r="27" spans="1:26">
      <c r="A27" s="3">
        <f t="shared" si="4"/>
        <v>25225</v>
      </c>
      <c r="B27" s="2">
        <f t="shared" si="14"/>
        <v>589658.088640442</v>
      </c>
      <c r="C27" s="3">
        <f t="shared" si="6"/>
        <v>1.9655269621348066E-2</v>
      </c>
      <c r="D27" s="3">
        <f t="shared" si="15"/>
        <v>3.3333333333333334E-8</v>
      </c>
      <c r="E27" s="3">
        <f>SUM(D$16:D27)</f>
        <v>3.9999999999999993E-7</v>
      </c>
      <c r="F27" s="3">
        <f t="shared" si="16"/>
        <v>474.99999999999829</v>
      </c>
      <c r="G27" s="2"/>
      <c r="H27" s="2">
        <v>12</v>
      </c>
      <c r="I27" s="7">
        <f t="shared" si="9"/>
        <v>23381.597156419153</v>
      </c>
      <c r="J27" s="6">
        <f t="shared" si="17"/>
        <v>589134.01908707479</v>
      </c>
      <c r="K27" s="7">
        <f t="shared" si="18"/>
        <v>1.9655269621348066E-2</v>
      </c>
      <c r="L27" s="7">
        <f t="shared" si="19"/>
        <v>3.3362985304780015E-8</v>
      </c>
      <c r="M27" s="7">
        <f>SUM(L$16:L27)</f>
        <v>3.9101741869269642E-7</v>
      </c>
      <c r="N27" s="7">
        <f t="shared" si="20"/>
        <v>197.76624794017798</v>
      </c>
      <c r="O27" s="6"/>
      <c r="P27" s="6">
        <v>12</v>
      </c>
      <c r="Q27" s="12">
        <f t="shared" si="0"/>
        <v>-8.9825813073035103</v>
      </c>
      <c r="R27" s="10">
        <f t="shared" si="1"/>
        <v>-1843.4028435808468</v>
      </c>
      <c r="S27" s="11">
        <f t="shared" si="3"/>
        <v>7.3078408070598483E-2</v>
      </c>
      <c r="T27" s="10">
        <f t="shared" si="13"/>
        <v>0.22316832941472148</v>
      </c>
    </row>
    <row r="28" spans="1:26">
      <c r="A28" s="3">
        <f t="shared" si="4"/>
        <v>25700</v>
      </c>
      <c r="B28" s="2">
        <f t="shared" si="14"/>
        <v>595183.98186664796</v>
      </c>
      <c r="C28" s="3">
        <f t="shared" si="6"/>
        <v>1.9839466062221599E-2</v>
      </c>
      <c r="D28" s="3">
        <f t="shared" si="15"/>
        <v>3.3333333333333334E-8</v>
      </c>
      <c r="E28" s="3">
        <f>SUM(D$16:D28)</f>
        <v>4.3333333333333324E-7</v>
      </c>
      <c r="F28" s="3">
        <f t="shared" si="16"/>
        <v>-474.99999999999778</v>
      </c>
      <c r="G28" s="2"/>
      <c r="H28" s="2">
        <v>13</v>
      </c>
      <c r="I28" s="7">
        <f t="shared" si="9"/>
        <v>23579.36340435933</v>
      </c>
      <c r="J28" s="6">
        <f t="shared" si="17"/>
        <v>591620.27980224323</v>
      </c>
      <c r="K28" s="7">
        <f t="shared" si="18"/>
        <v>1.9839466062221599E-2</v>
      </c>
      <c r="L28" s="7">
        <f t="shared" si="19"/>
        <v>3.3534121022445681E-8</v>
      </c>
      <c r="M28" s="7">
        <f>SUM(L$16:L28)</f>
        <v>4.2455153971514208E-7</v>
      </c>
      <c r="N28" s="7">
        <f t="shared" si="20"/>
        <v>-206.42061729441272</v>
      </c>
      <c r="O28" s="6"/>
      <c r="P28" s="6">
        <v>13</v>
      </c>
      <c r="Q28" s="12">
        <f t="shared" si="0"/>
        <v>-8.7817936181911627</v>
      </c>
      <c r="R28" s="10">
        <f t="shared" si="1"/>
        <v>-2120.6365956406698</v>
      </c>
      <c r="S28" s="11">
        <f t="shared" si="3"/>
        <v>8.2515042631932684E-2</v>
      </c>
      <c r="T28" s="10">
        <f t="shared" si="13"/>
        <v>0.24300779547694307</v>
      </c>
    </row>
    <row r="29" spans="1:26">
      <c r="A29" s="3">
        <f t="shared" si="4"/>
        <v>26174.999999999996</v>
      </c>
      <c r="B29" s="2">
        <f t="shared" si="14"/>
        <v>600659.040589732</v>
      </c>
      <c r="C29" s="3">
        <f t="shared" si="6"/>
        <v>2.0021968019657731E-2</v>
      </c>
      <c r="D29" s="3">
        <f t="shared" si="15"/>
        <v>3.3333333333333327E-8</v>
      </c>
      <c r="E29" s="3">
        <f>SUM(D$16:D29)</f>
        <v>4.6666666666666656E-7</v>
      </c>
      <c r="F29" s="3">
        <f t="shared" si="16"/>
        <v>474.99999999999716</v>
      </c>
      <c r="G29" s="2"/>
      <c r="H29" s="2">
        <v>14</v>
      </c>
      <c r="I29" s="7">
        <f t="shared" si="9"/>
        <v>23785.784021653744</v>
      </c>
      <c r="J29" s="6">
        <f t="shared" si="17"/>
        <v>594204.245080497</v>
      </c>
      <c r="K29" s="7">
        <f t="shared" si="18"/>
        <v>2.0021968019657731E-2</v>
      </c>
      <c r="L29" s="7">
        <f t="shared" si="19"/>
        <v>3.3695430797444657E-8</v>
      </c>
      <c r="M29" s="7">
        <f>SUM(L$16:L29)</f>
        <v>4.5824697051258674E-7</v>
      </c>
      <c r="N29" s="7">
        <f t="shared" si="20"/>
        <v>221.83884250110921</v>
      </c>
      <c r="O29" s="6"/>
      <c r="P29" s="6">
        <v>14</v>
      </c>
      <c r="Q29" s="12">
        <f t="shared" si="0"/>
        <v>-8.419696154079821</v>
      </c>
      <c r="R29" s="10">
        <f t="shared" si="1"/>
        <v>-2389.2159783462521</v>
      </c>
      <c r="S29" s="11">
        <f t="shared" si="3"/>
        <v>9.127854740577851E-2</v>
      </c>
      <c r="T29" s="10">
        <f t="shared" si="13"/>
        <v>0.26302976349660079</v>
      </c>
    </row>
    <row r="30" spans="1:26">
      <c r="A30" s="3">
        <f t="shared" si="4"/>
        <v>26649.999999999993</v>
      </c>
      <c r="B30" s="2">
        <f t="shared" si="14"/>
        <v>606084.64244997688</v>
      </c>
      <c r="C30" s="3">
        <f t="shared" si="6"/>
        <v>2.0202821414999229E-2</v>
      </c>
      <c r="D30" s="3">
        <f t="shared" si="15"/>
        <v>3.3333333333333334E-8</v>
      </c>
      <c r="E30" s="3">
        <f>SUM(D$16:D30)</f>
        <v>4.9999999999999987E-7</v>
      </c>
      <c r="F30" s="3">
        <f t="shared" si="16"/>
        <v>-474.99999999999773</v>
      </c>
      <c r="G30" s="2"/>
      <c r="H30" s="2">
        <v>15</v>
      </c>
      <c r="I30" s="7">
        <f t="shared" si="9"/>
        <v>24007.622864154855</v>
      </c>
      <c r="J30" s="6">
        <f t="shared" si="17"/>
        <v>596968.74627573497</v>
      </c>
      <c r="K30" s="7">
        <f t="shared" si="18"/>
        <v>2.0202821414999229E-2</v>
      </c>
      <c r="L30" s="7">
        <f t="shared" si="19"/>
        <v>3.3842343574997999E-8</v>
      </c>
      <c r="M30" s="7">
        <f>SUM(L$16:L30)</f>
        <v>4.920893140875847E-7</v>
      </c>
      <c r="N30" s="7">
        <f t="shared" si="20"/>
        <v>-243.07178905643619</v>
      </c>
      <c r="O30" s="6"/>
      <c r="P30" s="6">
        <v>15</v>
      </c>
      <c r="Q30" s="12">
        <f t="shared" si="0"/>
        <v>-7.9106859124151754</v>
      </c>
      <c r="R30" s="10">
        <f t="shared" si="1"/>
        <v>-2642.3771358451377</v>
      </c>
      <c r="S30" s="11">
        <f t="shared" si="3"/>
        <v>9.9151112039217199E-2</v>
      </c>
      <c r="T30" s="10">
        <f t="shared" si="13"/>
        <v>0.28323258491160003</v>
      </c>
    </row>
    <row r="31" spans="1:26">
      <c r="A31" s="3">
        <f t="shared" si="4"/>
        <v>27124.999999999989</v>
      </c>
      <c r="B31" s="2">
        <f t="shared" si="14"/>
        <v>611462.10396495985</v>
      </c>
      <c r="C31" s="3">
        <f t="shared" si="6"/>
        <v>2.0382070132165326E-2</v>
      </c>
      <c r="D31" s="3">
        <f t="shared" si="15"/>
        <v>3.3333333333333327E-8</v>
      </c>
      <c r="E31" s="3">
        <f>SUM(D$16:D31)</f>
        <v>5.3333333333333324E-7</v>
      </c>
      <c r="F31" s="3">
        <f t="shared" si="16"/>
        <v>474.99999999999824</v>
      </c>
      <c r="G31" s="2"/>
      <c r="H31" s="2">
        <v>16</v>
      </c>
      <c r="I31" s="7">
        <f t="shared" si="9"/>
        <v>24250.694653211292</v>
      </c>
      <c r="J31" s="6">
        <f t="shared" si="17"/>
        <v>599983.22250279016</v>
      </c>
      <c r="K31" s="7">
        <f t="shared" si="18"/>
        <v>2.0382070132165326E-2</v>
      </c>
      <c r="L31" s="7">
        <f t="shared" si="19"/>
        <v>3.397106680273971E-8</v>
      </c>
      <c r="M31" s="7">
        <f>SUM(L$16:L31)</f>
        <v>5.2606038089032437E-7</v>
      </c>
      <c r="N31" s="7">
        <f t="shared" si="20"/>
        <v>268.8792814016067</v>
      </c>
      <c r="O31" s="6"/>
      <c r="P31" s="6">
        <v>16</v>
      </c>
      <c r="Q31" s="12">
        <f t="shared" si="0"/>
        <v>-7.2729524430088714</v>
      </c>
      <c r="R31" s="10">
        <f t="shared" si="1"/>
        <v>-2874.3053467886966</v>
      </c>
      <c r="S31" s="11">
        <f t="shared" si="3"/>
        <v>0.10596517407515936</v>
      </c>
      <c r="T31" s="10">
        <f t="shared" si="13"/>
        <v>0.30361465504376534</v>
      </c>
    </row>
    <row r="32" spans="1:26">
      <c r="A32" s="3">
        <f t="shared" si="4"/>
        <v>27599.999999999989</v>
      </c>
      <c r="B32" s="2">
        <f t="shared" si="14"/>
        <v>616792.68426011212</v>
      </c>
      <c r="C32" s="3">
        <f t="shared" si="6"/>
        <v>2.0559756142003734E-2</v>
      </c>
      <c r="D32" s="3">
        <f t="shared" si="15"/>
        <v>3.3333333333333327E-8</v>
      </c>
      <c r="E32" s="3">
        <f>SUM(D$16:D32)</f>
        <v>5.6666666666666661E-7</v>
      </c>
      <c r="F32" s="3">
        <f t="shared" si="16"/>
        <v>-474.99999999999875</v>
      </c>
      <c r="G32" s="2"/>
      <c r="H32" s="2">
        <v>17</v>
      </c>
      <c r="I32" s="7">
        <f t="shared" si="9"/>
        <v>24519.573934612898</v>
      </c>
      <c r="J32" s="6">
        <f t="shared" si="17"/>
        <v>603300.20692516107</v>
      </c>
      <c r="K32" s="7">
        <f t="shared" si="18"/>
        <v>2.0559756142003734E-2</v>
      </c>
      <c r="L32" s="7">
        <f t="shared" si="19"/>
        <v>3.4078815001225677E-8</v>
      </c>
      <c r="M32" s="7">
        <f>SUM(L$16:L32)</f>
        <v>5.6013919589155006E-7</v>
      </c>
      <c r="N32" s="7">
        <f t="shared" si="20"/>
        <v>-297.80959590327666</v>
      </c>
      <c r="O32" s="6"/>
      <c r="P32" s="6">
        <v>17</v>
      </c>
      <c r="Q32" s="12">
        <f t="shared" si="0"/>
        <v>-6.5274707751165417</v>
      </c>
      <c r="R32" s="10">
        <f t="shared" si="1"/>
        <v>-3080.4260653870915</v>
      </c>
      <c r="S32" s="11">
        <f t="shared" si="3"/>
        <v>0.11160964005025699</v>
      </c>
      <c r="T32" s="10">
        <f t="shared" si="13"/>
        <v>0.32417441118576906</v>
      </c>
    </row>
    <row r="33" spans="1:20">
      <c r="A33" s="3">
        <f t="shared" si="4"/>
        <v>28074.999999999989</v>
      </c>
      <c r="B33" s="2">
        <f t="shared" si="14"/>
        <v>622077.58851154032</v>
      </c>
      <c r="C33" s="3">
        <f t="shared" si="6"/>
        <v>2.0735919617051346E-2</v>
      </c>
      <c r="D33" s="3">
        <f t="shared" si="15"/>
        <v>3.3333333333333334E-8</v>
      </c>
      <c r="E33" s="3">
        <f>SUM(D$16:D33)</f>
        <v>5.9999999999999997E-7</v>
      </c>
      <c r="F33" s="3">
        <f t="shared" si="16"/>
        <v>474.99999999999818</v>
      </c>
      <c r="G33" s="2"/>
      <c r="H33" s="2">
        <v>18</v>
      </c>
      <c r="I33" s="7">
        <f t="shared" si="9"/>
        <v>24817.383530516174</v>
      </c>
      <c r="J33" s="6">
        <f t="shared" si="17"/>
        <v>606952.92791497929</v>
      </c>
      <c r="K33" s="7">
        <f t="shared" si="18"/>
        <v>2.0735919617051346E-2</v>
      </c>
      <c r="L33" s="7">
        <f t="shared" si="19"/>
        <v>3.4163966698840923E-8</v>
      </c>
      <c r="M33" s="7">
        <f>SUM(L$16:L33)</f>
        <v>5.9430316259039097E-7</v>
      </c>
      <c r="N33" s="7">
        <f t="shared" si="20"/>
        <v>328.3073954046651</v>
      </c>
      <c r="O33" s="6"/>
      <c r="P33" s="6">
        <v>18</v>
      </c>
      <c r="Q33" s="12">
        <f t="shared" si="0"/>
        <v>-5.6968374096090058</v>
      </c>
      <c r="R33" s="10">
        <f t="shared" si="1"/>
        <v>-3257.6164694838153</v>
      </c>
      <c r="S33" s="11">
        <f t="shared" si="3"/>
        <v>0.11603264361473968</v>
      </c>
      <c r="T33" s="10">
        <f t="shared" si="13"/>
        <v>0.34491033080282041</v>
      </c>
    </row>
    <row r="34" spans="1:20">
      <c r="A34" s="3">
        <f t="shared" si="4"/>
        <v>28549.999999999985</v>
      </c>
      <c r="B34" s="2">
        <f t="shared" si="14"/>
        <v>627317.97112777852</v>
      </c>
      <c r="C34" s="3">
        <f t="shared" si="6"/>
        <v>2.0910599037592615E-2</v>
      </c>
      <c r="D34" s="3">
        <f t="shared" si="15"/>
        <v>3.3333333333333327E-8</v>
      </c>
      <c r="E34" s="3">
        <f>SUM(D$16:D34)</f>
        <v>6.3333333333333334E-7</v>
      </c>
      <c r="F34" s="3">
        <f t="shared" si="16"/>
        <v>-474.99999999999875</v>
      </c>
      <c r="G34" s="2"/>
      <c r="H34" s="2">
        <v>19</v>
      </c>
      <c r="I34" s="7">
        <f t="shared" si="9"/>
        <v>25145.690925920841</v>
      </c>
      <c r="J34" s="6">
        <f t="shared" si="17"/>
        <v>610954.40605927561</v>
      </c>
      <c r="K34" s="7">
        <f t="shared" si="18"/>
        <v>2.0910599037592615E-2</v>
      </c>
      <c r="L34" s="7">
        <f t="shared" si="19"/>
        <v>3.4226120362185978E-8</v>
      </c>
      <c r="M34" s="7">
        <f>SUM(L$16:L34)</f>
        <v>6.2852928295257698E-7</v>
      </c>
      <c r="N34" s="7">
        <f t="shared" si="20"/>
        <v>-358.83992690770668</v>
      </c>
      <c r="O34" s="6"/>
      <c r="P34" s="6">
        <v>19</v>
      </c>
      <c r="Q34" s="12">
        <f t="shared" si="0"/>
        <v>-4.8040503807563617</v>
      </c>
      <c r="R34" s="10">
        <f t="shared" si="1"/>
        <v>-3404.3090740791449</v>
      </c>
      <c r="S34" s="11">
        <f t="shared" si="3"/>
        <v>0.11924024777860409</v>
      </c>
      <c r="T34" s="10">
        <f t="shared" si="13"/>
        <v>0.36582092984041303</v>
      </c>
    </row>
    <row r="35" spans="1:20">
      <c r="A35" s="3">
        <f t="shared" si="4"/>
        <v>29024.999999999985</v>
      </c>
      <c r="B35" s="2">
        <f t="shared" si="14"/>
        <v>632514.93869426625</v>
      </c>
      <c r="C35" s="3">
        <f t="shared" si="6"/>
        <v>2.1083831289808872E-2</v>
      </c>
      <c r="D35" s="3">
        <f t="shared" si="15"/>
        <v>3.3333333333333327E-8</v>
      </c>
      <c r="E35" s="3">
        <f>SUM(D$16:D35)</f>
        <v>6.6666666666666671E-7</v>
      </c>
      <c r="F35" s="3">
        <f t="shared" si="16"/>
        <v>474.99999999999926</v>
      </c>
      <c r="G35" s="2"/>
      <c r="H35" s="2">
        <v>20</v>
      </c>
      <c r="I35" s="7">
        <f t="shared" si="9"/>
        <v>25504.530852828546</v>
      </c>
      <c r="J35" s="6">
        <f t="shared" si="17"/>
        <v>615298.25611443375</v>
      </c>
      <c r="K35" s="7">
        <f t="shared" si="18"/>
        <v>2.1083831289808872E-2</v>
      </c>
      <c r="L35" s="7">
        <f t="shared" si="19"/>
        <v>3.426603452925711E-8</v>
      </c>
      <c r="M35" s="7">
        <f>SUM(L$16:L35)</f>
        <v>6.6279531748183404E-7</v>
      </c>
      <c r="N35" s="7">
        <f t="shared" si="20"/>
        <v>388.02233429710384</v>
      </c>
      <c r="O35" s="6"/>
      <c r="P35" s="6">
        <v>20</v>
      </c>
      <c r="Q35" s="12">
        <f t="shared" si="0"/>
        <v>-3.8713491848326651</v>
      </c>
      <c r="R35" s="10">
        <f t="shared" si="1"/>
        <v>-3520.4691471714395</v>
      </c>
      <c r="S35" s="11">
        <f t="shared" si="3"/>
        <v>0.12129092668979988</v>
      </c>
      <c r="T35" s="10">
        <f t="shared" si="13"/>
        <v>0.38690476113022193</v>
      </c>
    </row>
    <row r="36" spans="1:20">
      <c r="A36" s="3">
        <f t="shared" si="4"/>
        <v>29499.999999999985</v>
      </c>
      <c r="B36" s="2">
        <f t="shared" si="14"/>
        <v>637669.55270182877</v>
      </c>
      <c r="C36" s="3">
        <f t="shared" si="6"/>
        <v>2.1255651756727625E-2</v>
      </c>
      <c r="D36" s="3">
        <f t="shared" si="15"/>
        <v>3.3333333333333334E-8</v>
      </c>
      <c r="E36" s="3">
        <f>SUM(D$16:D36)</f>
        <v>7.0000000000000007E-7</v>
      </c>
      <c r="F36" s="3">
        <f t="shared" si="16"/>
        <v>-474.99999999999983</v>
      </c>
      <c r="G36" s="2"/>
      <c r="H36" s="2">
        <v>21</v>
      </c>
      <c r="I36" s="7">
        <f t="shared" si="9"/>
        <v>25892.55318712565</v>
      </c>
      <c r="J36" s="6">
        <f t="shared" si="17"/>
        <v>619961.11846033786</v>
      </c>
      <c r="K36" s="7">
        <f t="shared" si="18"/>
        <v>2.1255651756727625E-2</v>
      </c>
      <c r="L36" s="7">
        <f t="shared" si="19"/>
        <v>3.4285459400285698E-8</v>
      </c>
      <c r="M36" s="7">
        <f>SUM(L$16:L36)</f>
        <v>6.970807768821197E-7</v>
      </c>
      <c r="N36" s="7">
        <f t="shared" si="20"/>
        <v>-414.7203288228593</v>
      </c>
      <c r="O36" s="6"/>
      <c r="P36" s="6">
        <v>21</v>
      </c>
      <c r="Q36" s="12">
        <f t="shared" si="0"/>
        <v>-2.9192231178803736</v>
      </c>
      <c r="R36" s="10">
        <f t="shared" si="1"/>
        <v>-3607.4468128743356</v>
      </c>
      <c r="S36" s="11">
        <f t="shared" si="3"/>
        <v>0.12228633263980805</v>
      </c>
      <c r="T36" s="10">
        <f t="shared" si="13"/>
        <v>0.40816041288694954</v>
      </c>
    </row>
    <row r="37" spans="1:20">
      <c r="A37" s="3">
        <f t="shared" si="4"/>
        <v>29974.999999999985</v>
      </c>
      <c r="B37" s="2">
        <f t="shared" si="14"/>
        <v>642782.83207821404</v>
      </c>
      <c r="C37" s="3">
        <f t="shared" si="6"/>
        <v>2.1426094402607135E-2</v>
      </c>
      <c r="D37" s="3">
        <f t="shared" si="15"/>
        <v>3.3333333333333334E-8</v>
      </c>
      <c r="E37" s="3">
        <f>SUM(D$16:D37)</f>
        <v>7.3333333333333344E-7</v>
      </c>
      <c r="F37" s="3">
        <f t="shared" si="16"/>
        <v>475.00000000000034</v>
      </c>
      <c r="G37" s="2"/>
      <c r="H37" s="2">
        <v>22</v>
      </c>
      <c r="I37" s="7">
        <f t="shared" si="9"/>
        <v>26307.273515948509</v>
      </c>
      <c r="J37" s="6">
        <f t="shared" si="17"/>
        <v>624906.34552086587</v>
      </c>
      <c r="K37" s="7">
        <f t="shared" si="18"/>
        <v>2.1426094402607135E-2</v>
      </c>
      <c r="L37" s="7">
        <f t="shared" si="19"/>
        <v>3.4286888837315718E-8</v>
      </c>
      <c r="M37" s="7">
        <f>SUM(L$16:L37)</f>
        <v>7.3136766571943539E-7</v>
      </c>
      <c r="N37" s="7">
        <f t="shared" si="20"/>
        <v>438.11348992211282</v>
      </c>
      <c r="O37" s="6"/>
      <c r="P37" s="6">
        <v>22</v>
      </c>
      <c r="Q37" s="12">
        <f t="shared" si="0"/>
        <v>-1.9656676138980496</v>
      </c>
      <c r="R37" s="10">
        <f t="shared" si="1"/>
        <v>-3667.7264840514763</v>
      </c>
      <c r="S37" s="11">
        <f t="shared" si="3"/>
        <v>0.12235951573149217</v>
      </c>
      <c r="T37" s="10">
        <f t="shared" si="13"/>
        <v>0.42958650728955666</v>
      </c>
    </row>
    <row r="38" spans="1:20">
      <c r="A38" s="3">
        <f t="shared" si="4"/>
        <v>30449.999999999985</v>
      </c>
      <c r="B38" s="2">
        <f t="shared" si="14"/>
        <v>647855.75553978712</v>
      </c>
      <c r="C38" s="3">
        <f t="shared" si="6"/>
        <v>2.1595191851326235E-2</v>
      </c>
      <c r="D38" s="3">
        <f t="shared" si="15"/>
        <v>3.3333333333333327E-8</v>
      </c>
      <c r="E38" s="3">
        <f>SUM(D$16:D38)</f>
        <v>7.6666666666666681E-7</v>
      </c>
      <c r="F38" s="3">
        <f t="shared" si="16"/>
        <v>-475.00000000000085</v>
      </c>
      <c r="G38" s="2"/>
      <c r="H38" s="2">
        <v>23</v>
      </c>
      <c r="I38" s="7">
        <f t="shared" si="9"/>
        <v>26745.387005870623</v>
      </c>
      <c r="J38" s="6">
        <f t="shared" si="17"/>
        <v>630088.36165313085</v>
      </c>
      <c r="K38" s="7">
        <f t="shared" si="18"/>
        <v>2.1595191851326235E-2</v>
      </c>
      <c r="L38" s="7">
        <f t="shared" si="19"/>
        <v>3.4273275250899772E-8</v>
      </c>
      <c r="M38" s="7">
        <f>SUM(L$16:L38)</f>
        <v>7.656409409703352E-7</v>
      </c>
      <c r="N38" s="7">
        <f t="shared" si="20"/>
        <v>-457.71268950123704</v>
      </c>
      <c r="O38" s="6"/>
      <c r="P38" s="6">
        <v>23</v>
      </c>
      <c r="Q38" s="12">
        <f t="shared" si="0"/>
        <v>-1.0257256963316053</v>
      </c>
      <c r="R38" s="10">
        <f t="shared" si="1"/>
        <v>-3704.6129941293621</v>
      </c>
      <c r="S38" s="11">
        <f t="shared" si="3"/>
        <v>0.1216621672948888</v>
      </c>
      <c r="T38" s="10">
        <f t="shared" si="13"/>
        <v>0.45118169914088291</v>
      </c>
    </row>
    <row r="39" spans="1:20">
      <c r="A39" s="3">
        <f t="shared" si="4"/>
        <v>30924.999999999985</v>
      </c>
      <c r="B39" s="2">
        <f t="shared" si="14"/>
        <v>652889.26377875707</v>
      </c>
      <c r="C39" s="3">
        <f t="shared" si="6"/>
        <v>2.17629754592919E-2</v>
      </c>
      <c r="D39" s="3">
        <f t="shared" si="15"/>
        <v>3.3333333333333327E-8</v>
      </c>
      <c r="E39" s="3">
        <f>SUM(D$16:D39)</f>
        <v>8.0000000000000018E-7</v>
      </c>
      <c r="F39" s="3">
        <f t="shared" si="16"/>
        <v>475.00000000000142</v>
      </c>
      <c r="G39" s="2"/>
      <c r="H39" s="2">
        <v>24</v>
      </c>
      <c r="I39" s="7">
        <f t="shared" si="9"/>
        <v>27203.09969537186</v>
      </c>
      <c r="J39" s="6">
        <f t="shared" si="17"/>
        <v>635457.06298174022</v>
      </c>
      <c r="K39" s="7">
        <f t="shared" si="18"/>
        <v>2.17629754592919E-2</v>
      </c>
      <c r="L39" s="7">
        <f t="shared" si="19"/>
        <v>3.4247751307026163E-8</v>
      </c>
      <c r="M39" s="7">
        <f>SUM(L$16:L39)</f>
        <v>7.9988869227736138E-7</v>
      </c>
      <c r="N39" s="7">
        <f t="shared" si="20"/>
        <v>473.33606355728341</v>
      </c>
      <c r="O39" s="6"/>
      <c r="P39" s="6">
        <v>24</v>
      </c>
      <c r="Q39" s="12">
        <f t="shared" si="0"/>
        <v>-0.11130772263879578</v>
      </c>
      <c r="R39" s="10">
        <f t="shared" si="1"/>
        <v>-3721.900304628125</v>
      </c>
      <c r="S39" s="11">
        <f t="shared" si="3"/>
        <v>0.12035247549322964</v>
      </c>
      <c r="T39" s="10">
        <f t="shared" si="13"/>
        <v>0.47294467460017481</v>
      </c>
    </row>
    <row r="40" spans="1:20">
      <c r="A40" s="3">
        <f t="shared" si="4"/>
        <v>31399.999999999985</v>
      </c>
      <c r="B40" s="2">
        <f t="shared" si="14"/>
        <v>657884.26149977662</v>
      </c>
      <c r="C40" s="3">
        <f t="shared" si="6"/>
        <v>2.1929475383325889E-2</v>
      </c>
      <c r="D40" s="3">
        <f t="shared" si="15"/>
        <v>3.3333333333333334E-8</v>
      </c>
      <c r="E40" s="3">
        <f>SUM(D$16:D40)</f>
        <v>8.3333333333333354E-7</v>
      </c>
      <c r="F40" s="3">
        <f t="shared" si="16"/>
        <v>-475.00000000000199</v>
      </c>
      <c r="G40" s="2"/>
      <c r="H40" s="2">
        <v>25</v>
      </c>
      <c r="I40" s="7">
        <f t="shared" si="9"/>
        <v>27676.435758929143</v>
      </c>
      <c r="J40" s="6">
        <f t="shared" si="17"/>
        <v>640961.72218558728</v>
      </c>
      <c r="K40" s="7">
        <f t="shared" si="18"/>
        <v>2.1929475383325889E-2</v>
      </c>
      <c r="L40" s="7">
        <f t="shared" si="19"/>
        <v>3.4213393131417479E-8</v>
      </c>
      <c r="M40" s="7">
        <f>SUM(L$16:L40)</f>
        <v>8.3410208540877887E-7</v>
      </c>
      <c r="N40" s="7">
        <f t="shared" si="20"/>
        <v>-485.05565223608158</v>
      </c>
      <c r="O40" s="6"/>
      <c r="P40" s="6">
        <v>25</v>
      </c>
      <c r="Q40" s="12">
        <f t="shared" si="0"/>
        <v>0.76875207544532931</v>
      </c>
      <c r="R40" s="10">
        <f t="shared" si="1"/>
        <v>-3723.5642410708424</v>
      </c>
      <c r="S40" s="11">
        <f t="shared" si="3"/>
        <v>0.11858484844174663</v>
      </c>
      <c r="T40" s="10">
        <f t="shared" si="13"/>
        <v>0.49487414998350071</v>
      </c>
    </row>
    <row r="41" spans="1:20">
      <c r="A41" s="3">
        <f t="shared" si="4"/>
        <v>31874.999999999989</v>
      </c>
      <c r="B41" s="2">
        <f t="shared" si="14"/>
        <v>662841.61931840517</v>
      </c>
      <c r="C41" s="3">
        <f t="shared" si="6"/>
        <v>2.2094720643946839E-2</v>
      </c>
      <c r="D41" s="3">
        <f t="shared" si="15"/>
        <v>3.3333333333333334E-8</v>
      </c>
      <c r="E41" s="3">
        <f>SUM(D$16:D41)</f>
        <v>8.6666666666666691E-7</v>
      </c>
      <c r="F41" s="3">
        <f t="shared" si="16"/>
        <v>475.0000000000025</v>
      </c>
      <c r="G41" s="2"/>
      <c r="H41" s="2">
        <v>26</v>
      </c>
      <c r="I41" s="7">
        <f t="shared" si="9"/>
        <v>28161.491411165225</v>
      </c>
      <c r="J41" s="6">
        <f t="shared" si="17"/>
        <v>646554.0553815735</v>
      </c>
      <c r="K41" s="7">
        <f t="shared" si="18"/>
        <v>2.2094720643946839E-2</v>
      </c>
      <c r="L41" s="7">
        <f t="shared" si="19"/>
        <v>3.4173044713032247E-8</v>
      </c>
      <c r="M41" s="7">
        <f>SUM(L$16:L41)</f>
        <v>8.6827513012181107E-7</v>
      </c>
      <c r="N41" s="7">
        <f t="shared" si="20"/>
        <v>493.12958725097303</v>
      </c>
      <c r="O41" s="6"/>
      <c r="P41" s="6">
        <v>26</v>
      </c>
      <c r="Q41" s="12">
        <f t="shared" si="0"/>
        <v>1.6084634551441634</v>
      </c>
      <c r="R41" s="10">
        <f t="shared" si="1"/>
        <v>-3713.5085888347639</v>
      </c>
      <c r="S41" s="11">
        <f t="shared" si="3"/>
        <v>0.11650223023795342</v>
      </c>
      <c r="T41" s="10">
        <f t="shared" si="13"/>
        <v>0.51696887062744756</v>
      </c>
    </row>
    <row r="42" spans="1:20">
      <c r="A42" s="3">
        <f t="shared" si="4"/>
        <v>32349.999999999993</v>
      </c>
      <c r="B42" s="2">
        <f t="shared" ref="B42:B50" si="21">SQRT(2*A42*F$13/(A$13*G$13))</f>
        <v>667762.17553271516</v>
      </c>
      <c r="C42" s="3">
        <f t="shared" si="6"/>
        <v>2.225873918442384E-2</v>
      </c>
      <c r="D42" s="3">
        <f t="shared" ref="D42:D50" si="22">C42/B42</f>
        <v>3.3333333333333334E-8</v>
      </c>
      <c r="E42" s="3">
        <f>SUM(D$16:D42)</f>
        <v>9.0000000000000028E-7</v>
      </c>
      <c r="F42" s="3">
        <f t="shared" ref="F42:F50" si="23">B$13*SIN(2*PI()*C$13*(E42)+H$13)</f>
        <v>-475.00000000000301</v>
      </c>
      <c r="G42" s="2"/>
      <c r="H42" s="2">
        <v>27</v>
      </c>
      <c r="I42" s="7">
        <f t="shared" si="9"/>
        <v>28654.620998416198</v>
      </c>
      <c r="J42" s="6">
        <f t="shared" ref="J42:J50" si="24">SQRT(2*I42*N$13/(I$13*O$13))</f>
        <v>652190.32045554044</v>
      </c>
      <c r="K42" s="7">
        <f t="shared" ref="K42:K50" si="25">C42</f>
        <v>2.225873918442384E-2</v>
      </c>
      <c r="L42" s="7">
        <f t="shared" ref="L42:L50" si="26">K42/J42</f>
        <v>3.4129208125745576E-8</v>
      </c>
      <c r="M42" s="7">
        <f>SUM(L$16:L42)</f>
        <v>9.024043382475567E-7</v>
      </c>
      <c r="N42" s="7">
        <f t="shared" ref="N42:N50" si="27">J$13*SIN(2*PI()*K$13*(M42)+P$13)</f>
        <v>-497.93313667625819</v>
      </c>
      <c r="O42" s="6"/>
      <c r="P42" s="6">
        <v>27</v>
      </c>
      <c r="Q42" s="12">
        <f t="shared" si="0"/>
        <v>2.4043382475564248</v>
      </c>
      <c r="R42" s="10">
        <f t="shared" si="1"/>
        <v>-3695.3790015837949</v>
      </c>
      <c r="S42" s="11">
        <f t="shared" si="3"/>
        <v>0.11423119015714979</v>
      </c>
      <c r="T42" s="10">
        <f t="shared" si="13"/>
        <v>0.53922760981187146</v>
      </c>
    </row>
    <row r="43" spans="1:20">
      <c r="A43" s="3">
        <f t="shared" si="4"/>
        <v>32824.999999999993</v>
      </c>
      <c r="B43" s="2">
        <f t="shared" si="21"/>
        <v>672646.73777825141</v>
      </c>
      <c r="C43" s="3">
        <f t="shared" si="6"/>
        <v>2.2421557925941714E-2</v>
      </c>
      <c r="D43" s="3">
        <f t="shared" si="22"/>
        <v>3.3333333333333334E-8</v>
      </c>
      <c r="E43" s="3">
        <f>SUM(D$16:D43)</f>
        <v>9.3333333333333364E-7</v>
      </c>
      <c r="F43" s="3">
        <f t="shared" si="23"/>
        <v>475.00000000000352</v>
      </c>
      <c r="G43" s="2"/>
      <c r="H43" s="2">
        <v>28</v>
      </c>
      <c r="I43" s="7">
        <f t="shared" si="9"/>
        <v>29152.554135092458</v>
      </c>
      <c r="J43" s="6">
        <f t="shared" si="24"/>
        <v>657832.49087846943</v>
      </c>
      <c r="K43" s="7">
        <f t="shared" si="25"/>
        <v>2.2421557925941714E-2</v>
      </c>
      <c r="L43" s="7">
        <f t="shared" si="26"/>
        <v>3.4083992865721743E-8</v>
      </c>
      <c r="M43" s="7">
        <f>SUM(L$16:L43)</f>
        <v>9.3648833111327845E-7</v>
      </c>
      <c r="N43" s="7">
        <f t="shared" si="27"/>
        <v>499.89790362693901</v>
      </c>
      <c r="O43" s="6"/>
      <c r="P43" s="6">
        <v>28</v>
      </c>
      <c r="Q43" s="12">
        <f t="shared" si="0"/>
        <v>3.1549977799448077</v>
      </c>
      <c r="R43" s="10">
        <f t="shared" si="1"/>
        <v>-3672.445864907535</v>
      </c>
      <c r="S43" s="11">
        <f t="shared" si="3"/>
        <v>0.11187953891569036</v>
      </c>
      <c r="T43" s="10">
        <f t="shared" si="13"/>
        <v>0.56164916773781315</v>
      </c>
    </row>
    <row r="44" spans="1:20">
      <c r="A44" s="3">
        <f t="shared" si="4"/>
        <v>33299.999999999993</v>
      </c>
      <c r="B44" s="2">
        <f t="shared" si="21"/>
        <v>677496.08457559568</v>
      </c>
      <c r="C44" s="3">
        <f t="shared" si="6"/>
        <v>2.2583202819186524E-2</v>
      </c>
      <c r="D44" s="3">
        <f t="shared" si="22"/>
        <v>3.3333333333333334E-8</v>
      </c>
      <c r="E44" s="3">
        <f>SUM(D$16:D44)</f>
        <v>9.6666666666666701E-7</v>
      </c>
      <c r="F44" s="3">
        <f t="shared" si="23"/>
        <v>-475.00000000000409</v>
      </c>
      <c r="G44" s="2"/>
      <c r="H44" s="2">
        <v>29</v>
      </c>
      <c r="I44" s="7">
        <f t="shared" si="9"/>
        <v>29652.452038719395</v>
      </c>
      <c r="J44" s="6">
        <f t="shared" si="24"/>
        <v>663448.65907056525</v>
      </c>
      <c r="K44" s="7">
        <f t="shared" si="25"/>
        <v>2.2583202819186524E-2</v>
      </c>
      <c r="L44" s="7">
        <f t="shared" si="26"/>
        <v>3.4039111407390075E-8</v>
      </c>
      <c r="M44" s="7">
        <f>SUM(L$16:L44)</f>
        <v>9.7052744252066849E-7</v>
      </c>
      <c r="N44" s="7">
        <f t="shared" si="27"/>
        <v>-499.46396209933039</v>
      </c>
      <c r="O44" s="6"/>
      <c r="P44" s="6">
        <v>29</v>
      </c>
      <c r="Q44" s="12">
        <f t="shared" si="0"/>
        <v>3.8607758540014756</v>
      </c>
      <c r="R44" s="10">
        <f t="shared" si="1"/>
        <v>-3647.5479612805975</v>
      </c>
      <c r="S44" s="11">
        <f t="shared" si="3"/>
        <v>0.10953597481323119</v>
      </c>
      <c r="T44" s="10">
        <f t="shared" si="13"/>
        <v>0.58423237055699972</v>
      </c>
    </row>
    <row r="45" spans="1:20">
      <c r="A45" s="3">
        <f t="shared" si="4"/>
        <v>33775</v>
      </c>
      <c r="B45" s="2">
        <f t="shared" si="21"/>
        <v>682310.96677893284</v>
      </c>
      <c r="C45" s="3">
        <f t="shared" si="6"/>
        <v>2.2743698892631094E-2</v>
      </c>
      <c r="D45" s="3">
        <f t="shared" si="22"/>
        <v>3.3333333333333334E-8</v>
      </c>
      <c r="E45" s="3">
        <f>SUM(D$16:D45)</f>
        <v>1.0000000000000004E-6</v>
      </c>
      <c r="F45" s="3">
        <f t="shared" si="23"/>
        <v>475.00000000000466</v>
      </c>
      <c r="G45" s="2"/>
      <c r="H45" s="2">
        <v>30</v>
      </c>
      <c r="I45" s="7">
        <f t="shared" si="9"/>
        <v>30151.916000818725</v>
      </c>
      <c r="J45" s="6">
        <f t="shared" si="24"/>
        <v>669012.8690211575</v>
      </c>
      <c r="K45" s="7">
        <f t="shared" si="25"/>
        <v>2.2743698892631094E-2</v>
      </c>
      <c r="L45" s="7">
        <f t="shared" si="26"/>
        <v>3.3995906425399155E-8</v>
      </c>
      <c r="M45" s="7">
        <f>SUM(L$16:L45)</f>
        <v>1.0045233489460677E-6</v>
      </c>
      <c r="N45" s="7">
        <f t="shared" si="27"/>
        <v>497.04599181975271</v>
      </c>
      <c r="O45" s="6"/>
      <c r="P45" s="6">
        <v>30</v>
      </c>
      <c r="Q45" s="12">
        <f t="shared" si="0"/>
        <v>4.5233489460673102</v>
      </c>
      <c r="R45" s="10">
        <f t="shared" si="1"/>
        <v>-3623.0839991812754</v>
      </c>
      <c r="S45" s="11">
        <f t="shared" si="3"/>
        <v>0.10727117688175501</v>
      </c>
      <c r="T45" s="10">
        <f t="shared" si="13"/>
        <v>0.60697606944963078</v>
      </c>
    </row>
    <row r="46" spans="1:20">
      <c r="A46" s="3">
        <f t="shared" si="4"/>
        <v>34250.000000000007</v>
      </c>
      <c r="B46" s="2">
        <f t="shared" si="21"/>
        <v>687092.10893324995</v>
      </c>
      <c r="C46" s="3">
        <f t="shared" si="6"/>
        <v>2.2903070297775E-2</v>
      </c>
      <c r="D46" s="3">
        <f t="shared" si="22"/>
        <v>3.3333333333333334E-8</v>
      </c>
      <c r="E46" s="3">
        <f>SUM(D$16:D46)</f>
        <v>1.0333333333333337E-6</v>
      </c>
      <c r="F46" s="3">
        <f t="shared" si="23"/>
        <v>-475.00000000000512</v>
      </c>
      <c r="G46" s="2"/>
      <c r="H46" s="2">
        <v>31</v>
      </c>
      <c r="I46" s="7">
        <f t="shared" si="9"/>
        <v>30648.961992638477</v>
      </c>
      <c r="J46" s="6">
        <f t="shared" si="24"/>
        <v>674504.57522810227</v>
      </c>
      <c r="K46" s="7">
        <f t="shared" si="25"/>
        <v>2.2903070297775E-2</v>
      </c>
      <c r="L46" s="7">
        <f t="shared" si="26"/>
        <v>3.3955396507176689E-8</v>
      </c>
      <c r="M46" s="7">
        <f>SUM(L$16:L46)</f>
        <v>1.0384787454532443E-6</v>
      </c>
      <c r="N46" s="7">
        <f t="shared" si="27"/>
        <v>-493.01205097549951</v>
      </c>
      <c r="O46" s="6"/>
      <c r="P46" s="6">
        <v>31</v>
      </c>
      <c r="Q46" s="12">
        <f t="shared" si="0"/>
        <v>5.1454121199105858</v>
      </c>
      <c r="R46" s="10">
        <f t="shared" si="1"/>
        <v>-3601.0380073615306</v>
      </c>
      <c r="S46" s="11">
        <f t="shared" si="3"/>
        <v>0.10513979583537314</v>
      </c>
      <c r="T46" s="10">
        <f t="shared" si="13"/>
        <v>0.62987913974740584</v>
      </c>
    </row>
    <row r="47" spans="1:20">
      <c r="A47" s="3">
        <f t="shared" si="4"/>
        <v>34725.000000000015</v>
      </c>
      <c r="B47" s="2">
        <f t="shared" si="21"/>
        <v>691840.21054711763</v>
      </c>
      <c r="C47" s="3">
        <f t="shared" si="6"/>
        <v>2.3061340351570588E-2</v>
      </c>
      <c r="D47" s="3">
        <f t="shared" si="22"/>
        <v>3.3333333333333334E-8</v>
      </c>
      <c r="E47" s="3">
        <f>SUM(D$16:D47)</f>
        <v>1.0666666666666671E-6</v>
      </c>
      <c r="F47" s="3">
        <f t="shared" si="23"/>
        <v>475.00000000000568</v>
      </c>
      <c r="G47" s="2"/>
      <c r="H47" s="2">
        <v>32</v>
      </c>
      <c r="I47" s="7">
        <f t="shared" si="9"/>
        <v>31141.974043613976</v>
      </c>
      <c r="J47" s="6">
        <f t="shared" si="24"/>
        <v>679907.89438594098</v>
      </c>
      <c r="K47" s="7">
        <f t="shared" si="25"/>
        <v>2.3061340351570588E-2</v>
      </c>
      <c r="L47" s="7">
        <f t="shared" si="26"/>
        <v>3.3918330029685043E-8</v>
      </c>
      <c r="M47" s="7">
        <f>SUM(L$16:L47)</f>
        <v>1.0723970754829295E-6</v>
      </c>
      <c r="N47" s="7">
        <f t="shared" si="27"/>
        <v>487.67244045897337</v>
      </c>
      <c r="O47" s="6"/>
      <c r="P47" s="6">
        <v>32</v>
      </c>
      <c r="Q47" s="12">
        <f t="shared" si="0"/>
        <v>5.730408816262341</v>
      </c>
      <c r="R47" s="10">
        <f t="shared" si="1"/>
        <v>-3583.0259563860382</v>
      </c>
      <c r="S47" s="11">
        <f t="shared" si="3"/>
        <v>0.10318289291248486</v>
      </c>
      <c r="T47" s="10">
        <f t="shared" si="13"/>
        <v>0.65294048009897643</v>
      </c>
    </row>
    <row r="48" spans="1:20">
      <c r="A48" s="3">
        <f t="shared" si="4"/>
        <v>35200.000000000022</v>
      </c>
      <c r="B48" s="2">
        <f t="shared" si="21"/>
        <v>696555.94728738</v>
      </c>
      <c r="C48" s="3">
        <f t="shared" si="6"/>
        <v>2.3218531576245999E-2</v>
      </c>
      <c r="D48" s="3">
        <f t="shared" si="22"/>
        <v>3.3333333333333334E-8</v>
      </c>
      <c r="E48" s="3">
        <f>SUM(D$16:D48)</f>
        <v>1.1000000000000005E-6</v>
      </c>
      <c r="F48" s="3">
        <f t="shared" si="23"/>
        <v>-475.00000000000625</v>
      </c>
      <c r="G48" s="2"/>
      <c r="H48" s="2">
        <v>33</v>
      </c>
      <c r="I48" s="7">
        <f t="shared" si="9"/>
        <v>31629.64648407295</v>
      </c>
      <c r="J48" s="6">
        <f t="shared" si="24"/>
        <v>685210.77483628376</v>
      </c>
      <c r="K48" s="7">
        <f t="shared" si="25"/>
        <v>2.3218531576245999E-2</v>
      </c>
      <c r="L48" s="7">
        <f t="shared" si="26"/>
        <v>3.3885240029673443E-8</v>
      </c>
      <c r="M48" s="7">
        <f>SUM(L$16:L48)</f>
        <v>1.106282315512603E-6</v>
      </c>
      <c r="N48" s="7">
        <f t="shared" si="27"/>
        <v>-481.27583617026511</v>
      </c>
      <c r="O48" s="6"/>
      <c r="P48" s="6">
        <v>33</v>
      </c>
      <c r="Q48" s="12">
        <f t="shared" ref="Q48:Q79" si="28">(M48-E48)*1000000000</f>
        <v>6.2823155126024828</v>
      </c>
      <c r="R48" s="10">
        <f t="shared" ref="R48:R79" si="29">I48-A48</f>
        <v>-3570.3535159270723</v>
      </c>
      <c r="S48" s="11">
        <f t="shared" ref="S48:S79" si="30">ABS(R48)/A48</f>
        <v>0.10143049761156449</v>
      </c>
      <c r="T48" s="10">
        <f t="shared" si="13"/>
        <v>0.67615901167522241</v>
      </c>
    </row>
    <row r="49" spans="1:20">
      <c r="A49" s="3">
        <f t="shared" si="4"/>
        <v>35675.000000000029</v>
      </c>
      <c r="B49" s="2">
        <f t="shared" si="21"/>
        <v>701239.97210153274</v>
      </c>
      <c r="C49" s="3">
        <f t="shared" si="6"/>
        <v>2.3374665736717759E-2</v>
      </c>
      <c r="D49" s="3">
        <f t="shared" si="22"/>
        <v>3.3333333333333334E-8</v>
      </c>
      <c r="E49" s="3">
        <f>SUM(D$16:D49)</f>
        <v>1.1333333333333338E-6</v>
      </c>
      <c r="F49" s="3">
        <f t="shared" si="23"/>
        <v>475.00000000000676</v>
      </c>
      <c r="G49" s="2"/>
      <c r="H49" s="2">
        <v>34</v>
      </c>
      <c r="I49" s="7">
        <f t="shared" si="9"/>
        <v>32110.922320243215</v>
      </c>
      <c r="J49" s="6">
        <f t="shared" si="24"/>
        <v>690404.16799649911</v>
      </c>
      <c r="K49" s="7">
        <f t="shared" si="25"/>
        <v>2.3374665736717759E-2</v>
      </c>
      <c r="L49" s="7">
        <f t="shared" si="26"/>
        <v>3.3856495687952289E-8</v>
      </c>
      <c r="M49" s="7">
        <f>SUM(L$16:L49)</f>
        <v>1.1401388112005553E-6</v>
      </c>
      <c r="N49" s="7">
        <f t="shared" si="27"/>
        <v>474.01012432421459</v>
      </c>
      <c r="O49" s="6"/>
      <c r="P49" s="6">
        <v>34</v>
      </c>
      <c r="Q49" s="12">
        <f t="shared" si="28"/>
        <v>6.8054778672214979</v>
      </c>
      <c r="R49" s="10">
        <f t="shared" si="29"/>
        <v>-3564.0776797568142</v>
      </c>
      <c r="S49" s="11">
        <f t="shared" si="30"/>
        <v>9.9904069509651333E-2</v>
      </c>
      <c r="T49" s="10">
        <f t="shared" si="13"/>
        <v>0.69953367741194017</v>
      </c>
    </row>
    <row r="50" spans="1:20">
      <c r="A50" s="3">
        <f t="shared" si="4"/>
        <v>36150.000000000036</v>
      </c>
      <c r="B50" s="2">
        <f t="shared" si="21"/>
        <v>705892.91627306875</v>
      </c>
      <c r="C50" s="3">
        <f t="shared" si="6"/>
        <v>2.352976387576896E-2</v>
      </c>
      <c r="D50" s="3">
        <f t="shared" si="22"/>
        <v>3.3333333333333334E-8</v>
      </c>
      <c r="E50" s="3">
        <f>SUM(D$16:D50)</f>
        <v>1.1666666666666672E-6</v>
      </c>
      <c r="F50" s="3">
        <f t="shared" si="23"/>
        <v>-475.00000000000733</v>
      </c>
      <c r="G50" s="2"/>
      <c r="H50" s="2">
        <v>35</v>
      </c>
      <c r="I50" s="7">
        <f t="shared" si="9"/>
        <v>32584.932444567428</v>
      </c>
      <c r="J50" s="6">
        <f t="shared" si="24"/>
        <v>695481.2516737876</v>
      </c>
      <c r="K50" s="7">
        <f t="shared" si="25"/>
        <v>2.352976387576896E-2</v>
      </c>
      <c r="L50" s="7">
        <f t="shared" si="26"/>
        <v>3.3832348203694629E-8</v>
      </c>
      <c r="M50" s="7">
        <f>SUM(L$16:L50)</f>
        <v>1.1739711594042501E-6</v>
      </c>
      <c r="N50" s="7">
        <f t="shared" si="27"/>
        <v>-466.00586888551538</v>
      </c>
      <c r="O50" s="6"/>
      <c r="P50" s="6">
        <v>35</v>
      </c>
      <c r="Q50" s="12">
        <f t="shared" si="28"/>
        <v>7.3044927375828523</v>
      </c>
      <c r="R50" s="10">
        <f t="shared" si="29"/>
        <v>-3565.0675554326081</v>
      </c>
      <c r="S50" s="11">
        <f t="shared" si="30"/>
        <v>9.8618742888868724E-2</v>
      </c>
      <c r="T50" s="10">
        <f t="shared" si="13"/>
        <v>0.72306344128770916</v>
      </c>
    </row>
    <row r="51" spans="1:20">
      <c r="A51" s="3">
        <f t="shared" ref="A51:A100" si="31">A50+F50*(-1)^H50</f>
        <v>36625.000000000044</v>
      </c>
      <c r="B51" s="2">
        <f t="shared" ref="B51:B100" si="32">SQRT(2*A51*F$13/(A$13*G$13))</f>
        <v>710515.39041461772</v>
      </c>
      <c r="C51" s="3">
        <f t="shared" si="6"/>
        <v>2.3683846347153925E-2</v>
      </c>
      <c r="D51" s="3">
        <f t="shared" ref="D51:D100" si="33">C51/B51</f>
        <v>3.3333333333333334E-8</v>
      </c>
      <c r="E51" s="3">
        <f>SUM(D$16:D51)</f>
        <v>1.2000000000000006E-6</v>
      </c>
      <c r="F51" s="3">
        <f t="shared" ref="F51:F100" si="34">B$13*SIN(2*PI()*C$13*(E51)+H$13)</f>
        <v>475.00000000000784</v>
      </c>
      <c r="G51" s="2"/>
      <c r="H51" s="2">
        <v>36</v>
      </c>
      <c r="I51" s="7">
        <f t="shared" ref="I51:I100" si="35">I50+N50*(-1)^P50</f>
        <v>33050.938313452942</v>
      </c>
      <c r="J51" s="6">
        <f t="shared" ref="J51:J100" si="36">SQRT(2*I51*N$13/(I$13*O$13))</f>
        <v>700436.72923484968</v>
      </c>
      <c r="K51" s="7">
        <f t="shared" ref="K51:K100" si="37">C51</f>
        <v>2.3683846347153925E-2</v>
      </c>
      <c r="L51" s="7">
        <f t="shared" ref="L51:L100" si="38">K51/J51</f>
        <v>3.3812970334987902E-8</v>
      </c>
      <c r="M51" s="7">
        <f>SUM(L$16:L51)</f>
        <v>1.2077841297392379E-6</v>
      </c>
      <c r="N51" s="7">
        <f t="shared" ref="N51:N100" si="39">J$13*SIN(2*PI()*K$13*(M51)+P$13)</f>
        <v>457.34087519519062</v>
      </c>
      <c r="O51" s="6"/>
      <c r="P51" s="6">
        <v>36</v>
      </c>
      <c r="Q51" s="12">
        <f t="shared" si="28"/>
        <v>7.7841297392372883</v>
      </c>
      <c r="R51" s="10">
        <f t="shared" si="29"/>
        <v>-3574.061686547102</v>
      </c>
      <c r="S51" s="11">
        <f t="shared" si="30"/>
        <v>9.7585302021763756E-2</v>
      </c>
      <c r="T51" s="10">
        <f t="shared" si="13"/>
        <v>0.74674728763486309</v>
      </c>
    </row>
    <row r="52" spans="1:20">
      <c r="A52" s="3">
        <f t="shared" si="31"/>
        <v>37100.000000000051</v>
      </c>
      <c r="B52" s="2">
        <f t="shared" si="32"/>
        <v>715107.98540330667</v>
      </c>
      <c r="C52" s="3">
        <f t="shared" si="6"/>
        <v>2.383693284677689E-2</v>
      </c>
      <c r="D52" s="3">
        <f t="shared" si="33"/>
        <v>3.3333333333333334E-8</v>
      </c>
      <c r="E52" s="3">
        <f>SUM(D$16:D52)</f>
        <v>1.2333333333333339E-6</v>
      </c>
      <c r="F52" s="3">
        <f t="shared" si="34"/>
        <v>-475.00000000000836</v>
      </c>
      <c r="G52" s="2"/>
      <c r="H52" s="2">
        <v>37</v>
      </c>
      <c r="I52" s="7">
        <f t="shared" si="35"/>
        <v>33508.279188648135</v>
      </c>
      <c r="J52" s="6">
        <f t="shared" si="36"/>
        <v>705266.21059931791</v>
      </c>
      <c r="K52" s="7">
        <f t="shared" si="37"/>
        <v>2.383693284677689E-2</v>
      </c>
      <c r="L52" s="7">
        <f t="shared" si="38"/>
        <v>3.3798489830557524E-8</v>
      </c>
      <c r="M52" s="7">
        <f>SUM(L$16:L52)</f>
        <v>1.2415826195697953E-6</v>
      </c>
      <c r="N52" s="7">
        <f t="shared" si="39"/>
        <v>-448.04478606396481</v>
      </c>
      <c r="O52" s="6"/>
      <c r="P52" s="6">
        <v>37</v>
      </c>
      <c r="Q52" s="12">
        <f t="shared" si="28"/>
        <v>8.2492862364613586</v>
      </c>
      <c r="R52" s="10">
        <f t="shared" si="29"/>
        <v>-3591.7208113519155</v>
      </c>
      <c r="S52" s="11">
        <f t="shared" si="30"/>
        <v>9.6811881707598663E-2</v>
      </c>
      <c r="T52" s="10">
        <f t="shared" si="13"/>
        <v>0.77058422048163999</v>
      </c>
    </row>
    <row r="53" spans="1:20">
      <c r="A53" s="3">
        <f t="shared" si="31"/>
        <v>37575.000000000058</v>
      </c>
      <c r="B53" s="2">
        <f t="shared" si="32"/>
        <v>719671.27326239378</v>
      </c>
      <c r="C53" s="3">
        <f t="shared" si="6"/>
        <v>2.3989042442079792E-2</v>
      </c>
      <c r="D53" s="3">
        <f t="shared" si="33"/>
        <v>3.3333333333333334E-8</v>
      </c>
      <c r="E53" s="3">
        <f>SUM(D$16:D53)</f>
        <v>1.2666666666666673E-6</v>
      </c>
      <c r="F53" s="3">
        <f t="shared" si="34"/>
        <v>475.00000000000892</v>
      </c>
      <c r="G53" s="2"/>
      <c r="H53" s="2">
        <v>38</v>
      </c>
      <c r="I53" s="7">
        <f t="shared" si="35"/>
        <v>33956.323974712097</v>
      </c>
      <c r="J53" s="6">
        <f t="shared" si="36"/>
        <v>709965.66947861819</v>
      </c>
      <c r="K53" s="7">
        <f t="shared" si="37"/>
        <v>2.3989042442079792E-2</v>
      </c>
      <c r="L53" s="7">
        <f t="shared" si="38"/>
        <v>3.3789017516433958E-8</v>
      </c>
      <c r="M53" s="7">
        <f>SUM(L$16:L53)</f>
        <v>1.2753716370862293E-6</v>
      </c>
      <c r="N53" s="7">
        <f t="shared" si="39"/>
        <v>438.10301617548868</v>
      </c>
      <c r="O53" s="6"/>
      <c r="P53" s="6">
        <v>38</v>
      </c>
      <c r="Q53" s="12">
        <f t="shared" si="28"/>
        <v>8.7049704195619366</v>
      </c>
      <c r="R53" s="10">
        <f t="shared" si="29"/>
        <v>-3618.6760252879612</v>
      </c>
      <c r="S53" s="11">
        <f t="shared" si="30"/>
        <v>9.6305416507996164E-2</v>
      </c>
      <c r="T53" s="10">
        <f t="shared" si="13"/>
        <v>0.79457326292371977</v>
      </c>
    </row>
    <row r="54" spans="1:20">
      <c r="A54" s="3">
        <f t="shared" si="31"/>
        <v>38050.000000000065</v>
      </c>
      <c r="B54" s="2">
        <f t="shared" si="32"/>
        <v>724205.8079929034</v>
      </c>
      <c r="C54" s="3">
        <f t="shared" si="6"/>
        <v>2.4140193599763445E-2</v>
      </c>
      <c r="D54" s="3">
        <f t="shared" si="33"/>
        <v>3.3333333333333327E-8</v>
      </c>
      <c r="E54" s="3">
        <f>SUM(D$16:D54)</f>
        <v>1.3000000000000007E-6</v>
      </c>
      <c r="F54" s="3">
        <f t="shared" si="34"/>
        <v>-475.00000000000949</v>
      </c>
      <c r="G54" s="2"/>
      <c r="H54" s="2">
        <v>39</v>
      </c>
      <c r="I54" s="7">
        <f t="shared" si="35"/>
        <v>34394.426990887587</v>
      </c>
      <c r="J54" s="6">
        <f t="shared" si="36"/>
        <v>714530.96446781536</v>
      </c>
      <c r="K54" s="7">
        <f t="shared" si="37"/>
        <v>2.4140193599763445E-2</v>
      </c>
      <c r="L54" s="7">
        <f t="shared" si="38"/>
        <v>3.37846710642458E-8</v>
      </c>
      <c r="M54" s="7">
        <f>SUM(L$16:L54)</f>
        <v>1.309156308150475E-6</v>
      </c>
      <c r="N54" s="7">
        <f t="shared" si="39"/>
        <v>-427.45959470847731</v>
      </c>
      <c r="O54" s="6"/>
      <c r="P54" s="6">
        <v>39</v>
      </c>
      <c r="Q54" s="12">
        <f t="shared" si="28"/>
        <v>9.1563081504743025</v>
      </c>
      <c r="R54" s="10">
        <f t="shared" si="29"/>
        <v>-3655.5730091124788</v>
      </c>
      <c r="S54" s="11">
        <f t="shared" si="30"/>
        <v>9.6072878031865247E-2</v>
      </c>
      <c r="T54" s="10">
        <f t="shared" si="13"/>
        <v>0.81871345652348326</v>
      </c>
    </row>
    <row r="55" spans="1:20">
      <c r="A55" s="3">
        <f t="shared" si="31"/>
        <v>38525.000000000073</v>
      </c>
      <c r="B55" s="2">
        <f t="shared" si="32"/>
        <v>728712.1263586831</v>
      </c>
      <c r="C55" s="3">
        <f t="shared" si="6"/>
        <v>2.4290404211956104E-2</v>
      </c>
      <c r="D55" s="3">
        <f t="shared" si="33"/>
        <v>3.3333333333333334E-8</v>
      </c>
      <c r="E55" s="3">
        <f>SUM(D$16:D55)</f>
        <v>1.333333333333334E-6</v>
      </c>
      <c r="F55" s="3">
        <f t="shared" si="34"/>
        <v>475.00000000000995</v>
      </c>
      <c r="G55" s="2"/>
      <c r="H55" s="2">
        <v>40</v>
      </c>
      <c r="I55" s="7">
        <f t="shared" si="35"/>
        <v>34821.886585596061</v>
      </c>
      <c r="J55" s="6">
        <f t="shared" si="36"/>
        <v>718957.40795849112</v>
      </c>
      <c r="K55" s="7">
        <f t="shared" si="37"/>
        <v>2.4290404211956104E-2</v>
      </c>
      <c r="L55" s="7">
        <f t="shared" si="38"/>
        <v>3.3785595562510016E-8</v>
      </c>
      <c r="M55" s="7">
        <f>SUM(L$16:L55)</f>
        <v>1.3429419037129851E-6</v>
      </c>
      <c r="N55" s="7">
        <f t="shared" si="39"/>
        <v>416.01865965678223</v>
      </c>
      <c r="O55" s="6"/>
      <c r="P55" s="6">
        <v>40</v>
      </c>
      <c r="Q55" s="12">
        <f t="shared" si="28"/>
        <v>9.6085703796510114</v>
      </c>
      <c r="R55" s="10">
        <f t="shared" si="29"/>
        <v>-3703.1134144040116</v>
      </c>
      <c r="S55" s="11">
        <f t="shared" si="30"/>
        <v>9.612234690211563E-2</v>
      </c>
      <c r="T55" s="10">
        <f t="shared" si="13"/>
        <v>0.84300386073543931</v>
      </c>
    </row>
    <row r="56" spans="1:20">
      <c r="A56" s="3">
        <f t="shared" si="31"/>
        <v>39000.00000000008</v>
      </c>
      <c r="B56" s="2">
        <f t="shared" si="32"/>
        <v>733190.74862803088</v>
      </c>
      <c r="C56" s="3">
        <f t="shared" si="6"/>
        <v>2.4439691620934362E-2</v>
      </c>
      <c r="D56" s="3">
        <f t="shared" si="33"/>
        <v>3.3333333333333334E-8</v>
      </c>
      <c r="E56" s="3">
        <f>SUM(D$16:D56)</f>
        <v>1.3666666666666674E-6</v>
      </c>
      <c r="F56" s="3">
        <f t="shared" si="34"/>
        <v>-475.00000000001052</v>
      </c>
      <c r="G56" s="2"/>
      <c r="H56" s="2">
        <v>41</v>
      </c>
      <c r="I56" s="7">
        <f t="shared" si="35"/>
        <v>35237.905245252841</v>
      </c>
      <c r="J56" s="6">
        <f t="shared" si="36"/>
        <v>723239.36513976939</v>
      </c>
      <c r="K56" s="7">
        <f t="shared" si="37"/>
        <v>2.4439691620934362E-2</v>
      </c>
      <c r="L56" s="7">
        <f t="shared" si="38"/>
        <v>3.3791982017200179E-8</v>
      </c>
      <c r="M56" s="7">
        <f>SUM(L$16:L56)</f>
        <v>1.3767338857301853E-6</v>
      </c>
      <c r="N56" s="7">
        <f t="shared" si="39"/>
        <v>-403.6444517299812</v>
      </c>
      <c r="O56" s="6"/>
      <c r="P56" s="6">
        <v>41</v>
      </c>
      <c r="Q56" s="12">
        <f t="shared" si="28"/>
        <v>10.067219063517843</v>
      </c>
      <c r="R56" s="10">
        <f t="shared" si="29"/>
        <v>-3762.0947547472388</v>
      </c>
      <c r="S56" s="11">
        <f t="shared" si="30"/>
        <v>9.6463968070441816E-2</v>
      </c>
      <c r="T56" s="10">
        <f t="shared" si="13"/>
        <v>0.86744355235637371</v>
      </c>
    </row>
    <row r="57" spans="1:20">
      <c r="A57" s="3">
        <f t="shared" si="31"/>
        <v>39475.000000000087</v>
      </c>
      <c r="B57" s="2">
        <f t="shared" si="32"/>
        <v>737642.17927479686</v>
      </c>
      <c r="C57" s="3">
        <f t="shared" si="6"/>
        <v>2.4588072642493228E-2</v>
      </c>
      <c r="D57" s="3">
        <f t="shared" si="33"/>
        <v>3.3333333333333334E-8</v>
      </c>
      <c r="E57" s="3">
        <f>SUM(D$16:D57)</f>
        <v>1.4000000000000008E-6</v>
      </c>
      <c r="F57" s="3">
        <f t="shared" si="34"/>
        <v>475.00000000000887</v>
      </c>
      <c r="G57" s="2"/>
      <c r="H57" s="2">
        <v>42</v>
      </c>
      <c r="I57" s="7">
        <f t="shared" si="35"/>
        <v>35641.549696982824</v>
      </c>
      <c r="J57" s="6">
        <f t="shared" si="36"/>
        <v>727369.86469783122</v>
      </c>
      <c r="K57" s="7">
        <f t="shared" si="37"/>
        <v>2.4588072642493228E-2</v>
      </c>
      <c r="L57" s="7">
        <f t="shared" si="38"/>
        <v>3.380408487600427E-8</v>
      </c>
      <c r="M57" s="7">
        <f>SUM(L$16:L57)</f>
        <v>1.4105379706061895E-6</v>
      </c>
      <c r="N57" s="7">
        <f t="shared" si="39"/>
        <v>390.15971305540734</v>
      </c>
      <c r="O57" s="6"/>
      <c r="P57" s="6">
        <v>42</v>
      </c>
      <c r="Q57" s="12">
        <f t="shared" si="28"/>
        <v>10.537970606188694</v>
      </c>
      <c r="R57" s="10">
        <f t="shared" si="29"/>
        <v>-3833.4503030172636</v>
      </c>
      <c r="S57" s="11">
        <f t="shared" si="30"/>
        <v>9.7110837315193294E-2</v>
      </c>
      <c r="T57" s="10">
        <f t="shared" si="13"/>
        <v>0.8920316249988669</v>
      </c>
    </row>
    <row r="58" spans="1:20">
      <c r="A58" s="3">
        <f t="shared" si="31"/>
        <v>39950.000000000095</v>
      </c>
      <c r="B58" s="2">
        <f t="shared" si="32"/>
        <v>742066.90764162946</v>
      </c>
      <c r="C58" s="3">
        <f t="shared" si="6"/>
        <v>2.4735563588054316E-2</v>
      </c>
      <c r="D58" s="3">
        <f t="shared" si="33"/>
        <v>3.3333333333333334E-8</v>
      </c>
      <c r="E58" s="3">
        <f>SUM(D$16:D58)</f>
        <v>1.4333333333333342E-6</v>
      </c>
      <c r="F58" s="3">
        <f t="shared" si="34"/>
        <v>-475.0000000000116</v>
      </c>
      <c r="G58" s="2"/>
      <c r="H58" s="2">
        <v>43</v>
      </c>
      <c r="I58" s="7">
        <f t="shared" si="35"/>
        <v>36031.709410038231</v>
      </c>
      <c r="J58" s="6">
        <f t="shared" si="36"/>
        <v>731340.20262202458</v>
      </c>
      <c r="K58" s="7">
        <f t="shared" si="37"/>
        <v>2.4735563588054316E-2</v>
      </c>
      <c r="L58" s="7">
        <f t="shared" si="38"/>
        <v>3.3822239635359265E-8</v>
      </c>
      <c r="M58" s="7">
        <f>SUM(L$16:L58)</f>
        <v>1.4443602102415488E-6</v>
      </c>
      <c r="N58" s="7">
        <f t="shared" si="39"/>
        <v>-375.34242761907728</v>
      </c>
      <c r="O58" s="6"/>
      <c r="P58" s="6">
        <v>43</v>
      </c>
      <c r="Q58" s="12">
        <f t="shared" si="28"/>
        <v>11.026876908214623</v>
      </c>
      <c r="R58" s="10">
        <f t="shared" si="29"/>
        <v>-3918.2905899618636</v>
      </c>
      <c r="S58" s="11">
        <f t="shared" si="30"/>
        <v>9.8079864579771067E-2</v>
      </c>
      <c r="T58" s="10">
        <f t="shared" si="13"/>
        <v>0.91676718858692119</v>
      </c>
    </row>
    <row r="59" spans="1:20">
      <c r="A59" s="3">
        <f t="shared" si="31"/>
        <v>40425.000000000109</v>
      </c>
      <c r="B59" s="2">
        <f t="shared" si="32"/>
        <v>746465.40856783837</v>
      </c>
      <c r="C59" s="3">
        <f t="shared" si="6"/>
        <v>2.4882180285594611E-2</v>
      </c>
      <c r="D59" s="3">
        <f t="shared" si="33"/>
        <v>3.3333333333333334E-8</v>
      </c>
      <c r="E59" s="3">
        <f>SUM(D$16:D59)</f>
        <v>1.4666666666666675E-6</v>
      </c>
      <c r="F59" s="3">
        <f t="shared" si="34"/>
        <v>475.00000000000989</v>
      </c>
      <c r="G59" s="2"/>
      <c r="H59" s="2">
        <v>44</v>
      </c>
      <c r="I59" s="7">
        <f t="shared" si="35"/>
        <v>36407.051837657309</v>
      </c>
      <c r="J59" s="6">
        <f t="shared" si="36"/>
        <v>735139.52044850111</v>
      </c>
      <c r="K59" s="7">
        <f t="shared" si="37"/>
        <v>2.4882180285594611E-2</v>
      </c>
      <c r="L59" s="7">
        <f t="shared" si="38"/>
        <v>3.384688156938461E-8</v>
      </c>
      <c r="M59" s="7">
        <f>SUM(L$16:L59)</f>
        <v>1.4782070918109333E-6</v>
      </c>
      <c r="N59" s="7">
        <f t="shared" si="39"/>
        <v>358.92086868350134</v>
      </c>
      <c r="O59" s="6"/>
      <c r="P59" s="6">
        <v>44</v>
      </c>
      <c r="Q59" s="12">
        <f t="shared" si="28"/>
        <v>11.54042514426582</v>
      </c>
      <c r="R59" s="10">
        <f t="shared" si="29"/>
        <v>-4017.9481623428001</v>
      </c>
      <c r="S59" s="11">
        <f t="shared" si="30"/>
        <v>9.9392657077125274E-2</v>
      </c>
      <c r="T59" s="10">
        <f t="shared" si="13"/>
        <v>0.94164936887251582</v>
      </c>
    </row>
    <row r="60" spans="1:20">
      <c r="A60" s="3">
        <f t="shared" si="31"/>
        <v>40900.000000000116</v>
      </c>
      <c r="B60" s="2">
        <f t="shared" si="32"/>
        <v>750838.14298415149</v>
      </c>
      <c r="C60" s="3">
        <f t="shared" si="6"/>
        <v>2.5027938099471715E-2</v>
      </c>
      <c r="D60" s="3">
        <f t="shared" si="33"/>
        <v>3.3333333333333334E-8</v>
      </c>
      <c r="E60" s="3">
        <f>SUM(D$16:D60)</f>
        <v>1.5000000000000009E-6</v>
      </c>
      <c r="F60" s="3">
        <f t="shared" si="34"/>
        <v>-475.00000000001262</v>
      </c>
      <c r="G60" s="2"/>
      <c r="H60" s="2">
        <v>45</v>
      </c>
      <c r="I60" s="7">
        <f t="shared" si="35"/>
        <v>36765.972706340814</v>
      </c>
      <c r="J60" s="6">
        <f t="shared" si="36"/>
        <v>738754.33922767849</v>
      </c>
      <c r="K60" s="7">
        <f t="shared" si="37"/>
        <v>2.5027938099471715E-2</v>
      </c>
      <c r="L60" s="7">
        <f t="shared" si="38"/>
        <v>3.3878566622886929E-8</v>
      </c>
      <c r="M60" s="7">
        <f>SUM(L$16:L60)</f>
        <v>1.5120856584338204E-6</v>
      </c>
      <c r="N60" s="7">
        <f t="shared" si="39"/>
        <v>-340.56697006070686</v>
      </c>
      <c r="O60" s="6"/>
      <c r="P60" s="6">
        <v>45</v>
      </c>
      <c r="Q60" s="12">
        <f t="shared" si="28"/>
        <v>12.085658433819487</v>
      </c>
      <c r="R60" s="10">
        <f t="shared" si="29"/>
        <v>-4134.0272936593028</v>
      </c>
      <c r="S60" s="11">
        <f t="shared" si="30"/>
        <v>0.10107646194765993</v>
      </c>
      <c r="T60" s="10">
        <f t="shared" si="13"/>
        <v>0.9666773069719875</v>
      </c>
    </row>
    <row r="61" spans="1:20">
      <c r="A61" s="3">
        <f t="shared" si="31"/>
        <v>41375.000000000131</v>
      </c>
      <c r="B61" s="2">
        <f t="shared" si="32"/>
        <v>755185.55847647681</v>
      </c>
      <c r="C61" s="3">
        <f t="shared" si="6"/>
        <v>2.5172851949215896E-2</v>
      </c>
      <c r="D61" s="3">
        <f t="shared" si="33"/>
        <v>3.3333333333333334E-8</v>
      </c>
      <c r="E61" s="3">
        <f>SUM(D$16:D61)</f>
        <v>1.5333333333333343E-6</v>
      </c>
      <c r="F61" s="3">
        <f t="shared" si="34"/>
        <v>475.00000000001097</v>
      </c>
      <c r="G61" s="2"/>
      <c r="H61" s="2">
        <v>46</v>
      </c>
      <c r="I61" s="7">
        <f t="shared" si="35"/>
        <v>37106.539676401524</v>
      </c>
      <c r="J61" s="6">
        <f t="shared" si="36"/>
        <v>742168.0306538858</v>
      </c>
      <c r="K61" s="7">
        <f t="shared" si="37"/>
        <v>2.5172851949215896E-2</v>
      </c>
      <c r="L61" s="7">
        <f t="shared" si="38"/>
        <v>3.3917995534026706E-8</v>
      </c>
      <c r="M61" s="7">
        <f>SUM(L$16:L61)</f>
        <v>1.5460036539678471E-6</v>
      </c>
      <c r="N61" s="7">
        <f t="shared" si="39"/>
        <v>319.8881509123562</v>
      </c>
      <c r="O61" s="6"/>
      <c r="P61" s="6">
        <v>46</v>
      </c>
      <c r="Q61" s="12">
        <f t="shared" si="28"/>
        <v>12.670320634512821</v>
      </c>
      <c r="R61" s="10">
        <f t="shared" si="29"/>
        <v>-4268.4603235986069</v>
      </c>
      <c r="S61" s="11">
        <f t="shared" si="30"/>
        <v>0.1031652041957364</v>
      </c>
      <c r="T61" s="10">
        <f t="shared" si="13"/>
        <v>0.99185015892120343</v>
      </c>
    </row>
    <row r="62" spans="1:20">
      <c r="A62" s="3">
        <f t="shared" si="31"/>
        <v>41850.000000000146</v>
      </c>
      <c r="B62" s="2">
        <f t="shared" si="32"/>
        <v>759508.08982062037</v>
      </c>
      <c r="C62" s="3">
        <f t="shared" si="6"/>
        <v>2.531693632735401E-2</v>
      </c>
      <c r="D62" s="3">
        <f t="shared" si="33"/>
        <v>3.3333333333333327E-8</v>
      </c>
      <c r="E62" s="3">
        <f>SUM(D$16:D62)</f>
        <v>1.5666666666666676E-6</v>
      </c>
      <c r="F62" s="3">
        <f t="shared" si="34"/>
        <v>-475.00000000001376</v>
      </c>
      <c r="G62" s="2"/>
      <c r="H62" s="2">
        <v>47</v>
      </c>
      <c r="I62" s="7">
        <f t="shared" si="35"/>
        <v>37426.427827313877</v>
      </c>
      <c r="J62" s="6">
        <f t="shared" si="36"/>
        <v>745360.20765182399</v>
      </c>
      <c r="K62" s="7">
        <f t="shared" si="37"/>
        <v>2.531693632735401E-2</v>
      </c>
      <c r="L62" s="7">
        <f t="shared" si="38"/>
        <v>3.3966042280566946E-8</v>
      </c>
      <c r="M62" s="7">
        <f>SUM(L$16:L62)</f>
        <v>1.5799696962484141E-6</v>
      </c>
      <c r="N62" s="7">
        <f t="shared" si="39"/>
        <v>-296.41795705454422</v>
      </c>
      <c r="O62" s="6"/>
      <c r="P62" s="6">
        <v>47</v>
      </c>
      <c r="Q62" s="12">
        <f t="shared" si="28"/>
        <v>13.303029581746486</v>
      </c>
      <c r="R62" s="10">
        <f t="shared" si="29"/>
        <v>-4423.5721726862685</v>
      </c>
      <c r="S62" s="11">
        <f t="shared" si="30"/>
        <v>0.10570064928760461</v>
      </c>
      <c r="T62" s="10">
        <f t="shared" si="13"/>
        <v>1.0171670952485574</v>
      </c>
    </row>
    <row r="63" spans="1:20">
      <c r="A63" s="3">
        <f t="shared" si="31"/>
        <v>42325.00000000016</v>
      </c>
      <c r="B63" s="2">
        <f t="shared" si="32"/>
        <v>763806.15948976658</v>
      </c>
      <c r="C63" s="3">
        <f t="shared" si="6"/>
        <v>2.5460205316325552E-2</v>
      </c>
      <c r="D63" s="3">
        <f t="shared" si="33"/>
        <v>3.3333333333333334E-8</v>
      </c>
      <c r="E63" s="3">
        <f>SUM(D$16:D63)</f>
        <v>1.600000000000001E-6</v>
      </c>
      <c r="F63" s="3">
        <f t="shared" si="34"/>
        <v>475.00000000001205</v>
      </c>
      <c r="G63" s="2"/>
      <c r="H63" s="2">
        <v>48</v>
      </c>
      <c r="I63" s="7">
        <f t="shared" si="35"/>
        <v>37722.845784368423</v>
      </c>
      <c r="J63" s="6">
        <f t="shared" si="36"/>
        <v>748306.01931673288</v>
      </c>
      <c r="K63" s="7">
        <f t="shared" si="37"/>
        <v>2.5460205316325552E-2</v>
      </c>
      <c r="L63" s="7">
        <f t="shared" si="38"/>
        <v>3.4023787941159268E-8</v>
      </c>
      <c r="M63" s="7">
        <f>SUM(L$16:L63)</f>
        <v>1.6139934841895734E-6</v>
      </c>
      <c r="N63" s="7">
        <f t="shared" si="39"/>
        <v>269.60633325484025</v>
      </c>
      <c r="O63" s="6"/>
      <c r="P63" s="6">
        <v>48</v>
      </c>
      <c r="Q63" s="12">
        <f t="shared" si="28"/>
        <v>13.993484189572399</v>
      </c>
      <c r="R63" s="10">
        <f t="shared" si="29"/>
        <v>-4602.1542156317373</v>
      </c>
      <c r="S63" s="11">
        <f t="shared" si="30"/>
        <v>0.10873370857960354</v>
      </c>
      <c r="T63" s="10">
        <f t="shared" si="13"/>
        <v>1.042627300564883</v>
      </c>
    </row>
    <row r="64" spans="1:20">
      <c r="A64" s="3">
        <f t="shared" si="31"/>
        <v>42800.000000000175</v>
      </c>
      <c r="B64" s="2">
        <f t="shared" si="32"/>
        <v>768080.17813640134</v>
      </c>
      <c r="C64" s="3">
        <f t="shared" si="6"/>
        <v>2.5602672604546711E-2</v>
      </c>
      <c r="D64" s="3">
        <f t="shared" si="33"/>
        <v>3.3333333333333334E-8</v>
      </c>
      <c r="E64" s="3">
        <f>SUM(D$16:D64)</f>
        <v>1.6333333333333344E-6</v>
      </c>
      <c r="F64" s="3">
        <f t="shared" si="34"/>
        <v>-475.00000000001478</v>
      </c>
      <c r="G64" s="2"/>
      <c r="H64" s="2">
        <v>49</v>
      </c>
      <c r="I64" s="7">
        <f t="shared" si="35"/>
        <v>37992.452117623267</v>
      </c>
      <c r="J64" s="6">
        <f t="shared" si="36"/>
        <v>750975.34138685267</v>
      </c>
      <c r="K64" s="7">
        <f t="shared" si="37"/>
        <v>2.5602672604546711E-2</v>
      </c>
      <c r="L64" s="7">
        <f t="shared" si="38"/>
        <v>3.4092560958480141E-8</v>
      </c>
      <c r="M64" s="7">
        <f>SUM(L$16:L64)</f>
        <v>1.6480860451480536E-6</v>
      </c>
      <c r="N64" s="7">
        <f t="shared" si="39"/>
        <v>-238.81117339354776</v>
      </c>
      <c r="O64" s="6"/>
      <c r="P64" s="6">
        <v>49</v>
      </c>
      <c r="Q64" s="12">
        <f t="shared" si="28"/>
        <v>14.752711814719206</v>
      </c>
      <c r="R64" s="10">
        <f t="shared" si="29"/>
        <v>-4807.5478823769081</v>
      </c>
      <c r="S64" s="11">
        <f t="shared" si="30"/>
        <v>0.11232588510226375</v>
      </c>
      <c r="T64" s="10">
        <f t="shared" si="13"/>
        <v>1.0682299731694296</v>
      </c>
    </row>
    <row r="65" spans="1:20">
      <c r="A65" s="3">
        <f t="shared" si="31"/>
        <v>43275.000000000189</v>
      </c>
      <c r="B65" s="2">
        <f t="shared" si="32"/>
        <v>772330.54505022988</v>
      </c>
      <c r="C65" s="3">
        <f t="shared" si="6"/>
        <v>2.5744351501674333E-2</v>
      </c>
      <c r="D65" s="3">
        <f t="shared" si="33"/>
        <v>3.3333333333333341E-8</v>
      </c>
      <c r="E65" s="3">
        <f>SUM(D$16:D65)</f>
        <v>1.6666666666666677E-6</v>
      </c>
      <c r="F65" s="3">
        <f t="shared" si="34"/>
        <v>475.00000000001313</v>
      </c>
      <c r="G65" s="2"/>
      <c r="H65" s="2">
        <v>50</v>
      </c>
      <c r="I65" s="7">
        <f t="shared" si="35"/>
        <v>38231.263291016818</v>
      </c>
      <c r="J65" s="6">
        <f t="shared" si="36"/>
        <v>753331.86684088374</v>
      </c>
      <c r="K65" s="7">
        <f t="shared" si="37"/>
        <v>2.5744351501674333E-2</v>
      </c>
      <c r="L65" s="7">
        <f t="shared" si="38"/>
        <v>3.4173984448094465E-8</v>
      </c>
      <c r="M65" s="7">
        <f>SUM(L$16:L65)</f>
        <v>1.6822600295961481E-6</v>
      </c>
      <c r="N65" s="7">
        <f t="shared" si="39"/>
        <v>203.29427732589932</v>
      </c>
      <c r="O65" s="6"/>
      <c r="P65" s="6">
        <v>50</v>
      </c>
      <c r="Q65" s="12">
        <f t="shared" si="28"/>
        <v>15.593362929480344</v>
      </c>
      <c r="R65" s="10">
        <f t="shared" si="29"/>
        <v>-5043.7367089833715</v>
      </c>
      <c r="S65" s="11">
        <f t="shared" si="30"/>
        <v>0.11655081938725244</v>
      </c>
      <c r="T65" s="10">
        <f t="shared" si="13"/>
        <v>1.093974324671104</v>
      </c>
    </row>
    <row r="66" spans="1:20">
      <c r="A66" s="3">
        <f t="shared" si="31"/>
        <v>43750.000000000204</v>
      </c>
      <c r="B66" s="2">
        <f t="shared" si="32"/>
        <v>776557.64859353774</v>
      </c>
      <c r="C66" s="3">
        <f t="shared" si="6"/>
        <v>2.5885254953117925E-2</v>
      </c>
      <c r="D66" s="3">
        <f t="shared" si="33"/>
        <v>3.3333333333333334E-8</v>
      </c>
      <c r="E66" s="3">
        <f>SUM(D$16:D66)</f>
        <v>1.7000000000000011E-6</v>
      </c>
      <c r="F66" s="3">
        <f t="shared" si="34"/>
        <v>-475.00000000001586</v>
      </c>
      <c r="G66" s="2"/>
      <c r="H66" s="2">
        <v>51</v>
      </c>
      <c r="I66" s="7">
        <f t="shared" si="35"/>
        <v>38434.557568342716</v>
      </c>
      <c r="J66" s="6">
        <f t="shared" si="36"/>
        <v>755332.12779305421</v>
      </c>
      <c r="K66" s="7">
        <f t="shared" si="37"/>
        <v>2.5885254953117925E-2</v>
      </c>
      <c r="L66" s="7">
        <f t="shared" si="38"/>
        <v>3.4270030362338783E-8</v>
      </c>
      <c r="M66" s="7">
        <f>SUM(L$16:L66)</f>
        <v>1.7165300599584869E-6</v>
      </c>
      <c r="N66" s="7">
        <f t="shared" si="39"/>
        <v>-162.22740884282288</v>
      </c>
      <c r="O66" s="6"/>
      <c r="P66" s="6">
        <v>51</v>
      </c>
      <c r="Q66" s="12">
        <f t="shared" si="28"/>
        <v>16.530059958485811</v>
      </c>
      <c r="R66" s="10">
        <f t="shared" si="29"/>
        <v>-5315.4424316574878</v>
      </c>
      <c r="S66" s="11">
        <f t="shared" si="30"/>
        <v>0.12149582700931344</v>
      </c>
      <c r="T66" s="10">
        <f t="shared" si="13"/>
        <v>1.1198595796242219</v>
      </c>
    </row>
    <row r="67" spans="1:20">
      <c r="A67" s="3">
        <f t="shared" si="31"/>
        <v>44225.000000000218</v>
      </c>
      <c r="B67" s="2">
        <f t="shared" si="32"/>
        <v>780761.86661533604</v>
      </c>
      <c r="C67" s="3">
        <f t="shared" si="6"/>
        <v>2.6025395553844533E-2</v>
      </c>
      <c r="D67" s="3">
        <f t="shared" si="33"/>
        <v>3.3333333333333327E-8</v>
      </c>
      <c r="E67" s="3">
        <f>SUM(D$16:D67)</f>
        <v>1.7333333333333345E-6</v>
      </c>
      <c r="F67" s="3">
        <f t="shared" si="34"/>
        <v>475.00000000001421</v>
      </c>
      <c r="G67" s="2"/>
      <c r="H67" s="2">
        <v>52</v>
      </c>
      <c r="I67" s="7">
        <f t="shared" si="35"/>
        <v>38596.78497718554</v>
      </c>
      <c r="J67" s="6">
        <f t="shared" si="36"/>
        <v>756924.52994395222</v>
      </c>
      <c r="K67" s="7">
        <f t="shared" si="37"/>
        <v>2.6025395553844533E-2</v>
      </c>
      <c r="L67" s="7">
        <f t="shared" si="38"/>
        <v>3.4383078529337169E-8</v>
      </c>
      <c r="M67" s="7">
        <f>SUM(L$16:L67)</f>
        <v>1.7509131384878241E-6</v>
      </c>
      <c r="N67" s="7">
        <f t="shared" si="39"/>
        <v>114.71847150222312</v>
      </c>
      <c r="O67" s="6"/>
      <c r="P67" s="6">
        <v>52</v>
      </c>
      <c r="Q67" s="12">
        <f t="shared" si="28"/>
        <v>17.579805154489662</v>
      </c>
      <c r="R67" s="10">
        <f t="shared" si="29"/>
        <v>-5628.2150228146784</v>
      </c>
      <c r="S67" s="11">
        <f t="shared" si="30"/>
        <v>0.12726320006364389</v>
      </c>
      <c r="T67" s="10">
        <f t="shared" si="13"/>
        <v>1.1458849751780664</v>
      </c>
    </row>
    <row r="68" spans="1:20">
      <c r="A68" s="3">
        <f t="shared" si="31"/>
        <v>44700.000000000233</v>
      </c>
      <c r="B68" s="2">
        <f t="shared" si="32"/>
        <v>784943.56684554263</v>
      </c>
      <c r="C68" s="3">
        <f t="shared" si="6"/>
        <v>2.6164785561518088E-2</v>
      </c>
      <c r="D68" s="3">
        <f t="shared" si="33"/>
        <v>3.3333333333333334E-8</v>
      </c>
      <c r="E68" s="3">
        <f>SUM(D$16:D68)</f>
        <v>1.7666666666666678E-6</v>
      </c>
      <c r="F68" s="3">
        <f t="shared" si="34"/>
        <v>-475.00000000001694</v>
      </c>
      <c r="G68" s="2"/>
      <c r="H68" s="2">
        <v>53</v>
      </c>
      <c r="I68" s="7">
        <f t="shared" si="35"/>
        <v>38711.503448687763</v>
      </c>
      <c r="J68" s="6">
        <f t="shared" si="36"/>
        <v>758048.57173691154</v>
      </c>
      <c r="K68" s="7">
        <f t="shared" si="37"/>
        <v>2.6164785561518088E-2</v>
      </c>
      <c r="L68" s="7">
        <f t="shared" si="38"/>
        <v>3.4515975014063928E-8</v>
      </c>
      <c r="M68" s="7">
        <f>SUM(L$16:L68)</f>
        <v>1.7854291135018881E-6</v>
      </c>
      <c r="N68" s="7">
        <f t="shared" si="39"/>
        <v>-59.874868607918508</v>
      </c>
      <c r="O68" s="6"/>
      <c r="P68" s="6">
        <v>53</v>
      </c>
      <c r="Q68" s="12">
        <f t="shared" si="28"/>
        <v>18.762446835220302</v>
      </c>
      <c r="R68" s="10">
        <f t="shared" si="29"/>
        <v>-5988.4965513124698</v>
      </c>
      <c r="S68" s="11">
        <f t="shared" si="30"/>
        <v>0.13397084007410376</v>
      </c>
      <c r="T68" s="10">
        <f t="shared" si="13"/>
        <v>1.1720497607395846</v>
      </c>
    </row>
    <row r="69" spans="1:20">
      <c r="A69" s="3">
        <f t="shared" si="31"/>
        <v>45175.000000000247</v>
      </c>
      <c r="B69" s="2">
        <f t="shared" si="32"/>
        <v>789103.10727036314</v>
      </c>
      <c r="C69" s="3">
        <f t="shared" si="6"/>
        <v>2.6303436909012108E-2</v>
      </c>
      <c r="D69" s="3">
        <f t="shared" si="33"/>
        <v>3.3333333333333341E-8</v>
      </c>
      <c r="E69" s="3">
        <f>SUM(D$16:D69)</f>
        <v>1.8000000000000012E-6</v>
      </c>
      <c r="F69" s="3">
        <f t="shared" si="34"/>
        <v>475.00000000001523</v>
      </c>
      <c r="G69" s="2"/>
      <c r="H69" s="2">
        <v>54</v>
      </c>
      <c r="I69" s="7">
        <f t="shared" si="35"/>
        <v>38771.378317295683</v>
      </c>
      <c r="J69" s="6">
        <f t="shared" si="36"/>
        <v>758634.580000396</v>
      </c>
      <c r="K69" s="7">
        <f t="shared" si="37"/>
        <v>2.6303436909012108E-2</v>
      </c>
      <c r="L69" s="7">
        <f t="shared" si="38"/>
        <v>3.467207744339624E-8</v>
      </c>
      <c r="M69" s="7">
        <f>SUM(L$16:L69)</f>
        <v>1.8201011909452844E-6</v>
      </c>
      <c r="N69" s="7">
        <f t="shared" si="39"/>
        <v>-3.0679097378645697</v>
      </c>
      <c r="O69" s="6"/>
      <c r="P69" s="6">
        <v>54</v>
      </c>
      <c r="Q69" s="12">
        <f t="shared" si="28"/>
        <v>20.101190945283161</v>
      </c>
      <c r="R69" s="10">
        <f t="shared" si="29"/>
        <v>-6403.6216827045646</v>
      </c>
      <c r="S69" s="11">
        <f t="shared" si="30"/>
        <v>0.1417514484273277</v>
      </c>
      <c r="T69" s="10">
        <f t="shared" si="13"/>
        <v>1.1983531976485966</v>
      </c>
    </row>
    <row r="70" spans="1:20">
      <c r="A70" s="3">
        <f t="shared" si="31"/>
        <v>45650.000000000262</v>
      </c>
      <c r="B70" s="2">
        <f t="shared" si="32"/>
        <v>793240.83648995368</v>
      </c>
      <c r="C70" s="3">
        <f t="shared" si="6"/>
        <v>2.6441361216331789E-2</v>
      </c>
      <c r="D70" s="3">
        <f t="shared" si="33"/>
        <v>3.3333333333333334E-8</v>
      </c>
      <c r="E70" s="3">
        <f>SUM(D$16:D70)</f>
        <v>1.8333333333333346E-6</v>
      </c>
      <c r="F70" s="3">
        <f t="shared" si="34"/>
        <v>-475.00000000001802</v>
      </c>
      <c r="G70" s="2"/>
      <c r="H70" s="2">
        <v>55</v>
      </c>
      <c r="I70" s="7">
        <f t="shared" si="35"/>
        <v>38768.310407557816</v>
      </c>
      <c r="J70" s="6">
        <f t="shared" si="36"/>
        <v>758604.56470871065</v>
      </c>
      <c r="K70" s="7">
        <f t="shared" si="37"/>
        <v>2.6441361216331789E-2</v>
      </c>
      <c r="L70" s="7">
        <f t="shared" si="38"/>
        <v>3.4855262473255427E-8</v>
      </c>
      <c r="M70" s="7">
        <f>SUM(L$16:L70)</f>
        <v>1.8549564534185399E-6</v>
      </c>
      <c r="N70" s="7">
        <f t="shared" si="39"/>
        <v>74.508599615556705</v>
      </c>
      <c r="O70" s="6"/>
      <c r="P70" s="6">
        <v>55</v>
      </c>
      <c r="Q70" s="12">
        <f t="shared" si="28"/>
        <v>21.623120085205315</v>
      </c>
      <c r="R70" s="10">
        <f t="shared" si="29"/>
        <v>-6881.6895924424462</v>
      </c>
      <c r="S70" s="11">
        <f t="shared" si="30"/>
        <v>0.15074895054638349</v>
      </c>
      <c r="T70" s="10">
        <f t="shared" si="13"/>
        <v>1.2247945588649285</v>
      </c>
    </row>
    <row r="71" spans="1:20">
      <c r="A71" s="3">
        <f t="shared" si="31"/>
        <v>46125.000000000276</v>
      </c>
      <c r="B71" s="2">
        <f t="shared" si="32"/>
        <v>797357.09405938105</v>
      </c>
      <c r="C71" s="3">
        <f t="shared" si="6"/>
        <v>2.6578569801979368E-2</v>
      </c>
      <c r="D71" s="3">
        <f t="shared" si="33"/>
        <v>3.3333333333333334E-8</v>
      </c>
      <c r="E71" s="3">
        <f>SUM(D$16:D71)</f>
        <v>1.8666666666666679E-6</v>
      </c>
      <c r="F71" s="3">
        <f t="shared" si="34"/>
        <v>475.00000000001637</v>
      </c>
      <c r="G71" s="2"/>
      <c r="H71" s="2">
        <v>56</v>
      </c>
      <c r="I71" s="7">
        <f t="shared" si="35"/>
        <v>38693.801807942262</v>
      </c>
      <c r="J71" s="6">
        <f t="shared" si="36"/>
        <v>757875.23517497058</v>
      </c>
      <c r="K71" s="7">
        <f t="shared" si="37"/>
        <v>2.6578569801979368E-2</v>
      </c>
      <c r="L71" s="7">
        <f t="shared" si="38"/>
        <v>3.5069848661624595E-8</v>
      </c>
      <c r="M71" s="7">
        <f>SUM(L$16:L71)</f>
        <v>1.8900263020801645E-6</v>
      </c>
      <c r="N71" s="7">
        <f t="shared" si="39"/>
        <v>-154.06987499745037</v>
      </c>
      <c r="O71" s="6"/>
      <c r="P71" s="6">
        <v>56</v>
      </c>
      <c r="Q71" s="12">
        <f t="shared" si="28"/>
        <v>23.359635413496569</v>
      </c>
      <c r="R71" s="10">
        <f t="shared" si="29"/>
        <v>-7431.1981920580147</v>
      </c>
      <c r="S71" s="11">
        <f t="shared" si="30"/>
        <v>0.16110998790369582</v>
      </c>
      <c r="T71" s="10">
        <f t="shared" si="13"/>
        <v>1.2513731286669079</v>
      </c>
    </row>
    <row r="72" spans="1:20">
      <c r="A72" s="3">
        <f t="shared" si="31"/>
        <v>46600.000000000291</v>
      </c>
      <c r="B72" s="2">
        <f t="shared" si="32"/>
        <v>801452.21081382001</v>
      </c>
      <c r="C72" s="3">
        <f t="shared" si="6"/>
        <v>2.6715073693794E-2</v>
      </c>
      <c r="D72" s="3">
        <f t="shared" si="33"/>
        <v>3.3333333333333334E-8</v>
      </c>
      <c r="E72" s="3">
        <f>SUM(D$16:D72)</f>
        <v>1.9000000000000013E-6</v>
      </c>
      <c r="F72" s="3">
        <f t="shared" si="34"/>
        <v>-475.0000000000191</v>
      </c>
      <c r="G72" s="2"/>
      <c r="H72" s="2">
        <v>57</v>
      </c>
      <c r="I72" s="7">
        <f t="shared" si="35"/>
        <v>38539.731932944815</v>
      </c>
      <c r="J72" s="6">
        <f t="shared" si="36"/>
        <v>756364.88722651207</v>
      </c>
      <c r="K72" s="7">
        <f t="shared" si="37"/>
        <v>2.6715073693794E-2</v>
      </c>
      <c r="L72" s="7">
        <f t="shared" si="38"/>
        <v>3.5320351519429426E-8</v>
      </c>
      <c r="M72" s="7">
        <f>SUM(L$16:L72)</f>
        <v>1.925346653599594E-6</v>
      </c>
      <c r="N72" s="7">
        <f t="shared" si="39"/>
        <v>239.93611202459746</v>
      </c>
      <c r="O72" s="6"/>
      <c r="P72" s="6">
        <v>57</v>
      </c>
      <c r="Q72" s="12">
        <f t="shared" si="28"/>
        <v>25.346653599592742</v>
      </c>
      <c r="R72" s="10">
        <f t="shared" si="29"/>
        <v>-8060.2680670554764</v>
      </c>
      <c r="S72" s="11">
        <f t="shared" si="30"/>
        <v>0.17296712590247695</v>
      </c>
      <c r="T72" s="10">
        <f t="shared" si="13"/>
        <v>1.2780882023607019</v>
      </c>
    </row>
    <row r="73" spans="1:20">
      <c r="A73" s="3">
        <f t="shared" si="31"/>
        <v>47075.000000000313</v>
      </c>
      <c r="B73" s="2">
        <f t="shared" si="32"/>
        <v>805526.50917887187</v>
      </c>
      <c r="C73" s="3">
        <f t="shared" si="6"/>
        <v>2.685088363929573E-2</v>
      </c>
      <c r="D73" s="3">
        <f t="shared" si="33"/>
        <v>3.3333333333333334E-8</v>
      </c>
      <c r="E73" s="3">
        <f>SUM(D$16:D73)</f>
        <v>1.9333333333333344E-6</v>
      </c>
      <c r="F73" s="3">
        <f t="shared" si="34"/>
        <v>475.00000000001296</v>
      </c>
      <c r="G73" s="2"/>
      <c r="H73" s="2">
        <v>58</v>
      </c>
      <c r="I73" s="7">
        <f t="shared" si="35"/>
        <v>38299.795820920219</v>
      </c>
      <c r="J73" s="6">
        <f t="shared" si="36"/>
        <v>754006.76767168567</v>
      </c>
      <c r="K73" s="7">
        <f t="shared" si="37"/>
        <v>2.685088363929573E-2</v>
      </c>
      <c r="L73" s="7">
        <f t="shared" si="38"/>
        <v>3.5610931878249812E-8</v>
      </c>
      <c r="M73" s="7">
        <f>SUM(L$16:L73)</f>
        <v>1.960957585477844E-6</v>
      </c>
      <c r="N73" s="7">
        <f t="shared" si="39"/>
        <v>-327.87200768318849</v>
      </c>
      <c r="O73" s="6"/>
      <c r="P73" s="6">
        <v>58</v>
      </c>
      <c r="Q73" s="12">
        <f t="shared" si="28"/>
        <v>27.62425214450959</v>
      </c>
      <c r="R73" s="10">
        <f t="shared" si="29"/>
        <v>-8775.204179080094</v>
      </c>
      <c r="S73" s="11">
        <f t="shared" si="30"/>
        <v>0.18640901070801988</v>
      </c>
      <c r="T73" s="10">
        <f t="shared" si="13"/>
        <v>1.3049390859999976</v>
      </c>
    </row>
    <row r="74" spans="1:20">
      <c r="A74" s="3">
        <f t="shared" si="31"/>
        <v>47550.000000000327</v>
      </c>
      <c r="B74" s="2">
        <f t="shared" si="32"/>
        <v>809580.30346682621</v>
      </c>
      <c r="C74" s="3">
        <f t="shared" si="6"/>
        <v>2.6986010115560875E-2</v>
      </c>
      <c r="D74" s="3">
        <f t="shared" si="33"/>
        <v>3.3333333333333334E-8</v>
      </c>
      <c r="E74" s="3">
        <f>SUM(D$16:D74)</f>
        <v>1.9666666666666676E-6</v>
      </c>
      <c r="F74" s="3">
        <f t="shared" si="34"/>
        <v>-475.00000000001131</v>
      </c>
      <c r="G74" s="2"/>
      <c r="H74" s="2">
        <v>59</v>
      </c>
      <c r="I74" s="7">
        <f t="shared" si="35"/>
        <v>37971.92381323703</v>
      </c>
      <c r="J74" s="6">
        <f t="shared" si="36"/>
        <v>750772.42827454163</v>
      </c>
      <c r="K74" s="7">
        <f t="shared" si="37"/>
        <v>2.6986010115560875E-2</v>
      </c>
      <c r="L74" s="7">
        <f t="shared" si="38"/>
        <v>3.5944327600816824E-8</v>
      </c>
      <c r="M74" s="7">
        <f>SUM(L$16:L74)</f>
        <v>1.9969019130786609E-6</v>
      </c>
      <c r="N74" s="7">
        <f t="shared" si="39"/>
        <v>409.95336563908927</v>
      </c>
      <c r="O74" s="6"/>
      <c r="P74" s="6">
        <v>59</v>
      </c>
      <c r="Q74" s="12">
        <f t="shared" si="28"/>
        <v>30.23524641199333</v>
      </c>
      <c r="R74" s="10">
        <f t="shared" si="29"/>
        <v>-9578.0761867632973</v>
      </c>
      <c r="S74" s="11">
        <f t="shared" si="30"/>
        <v>0.20143167585201327</v>
      </c>
      <c r="T74" s="10">
        <f t="shared" si="13"/>
        <v>1.3319250961155584</v>
      </c>
    </row>
    <row r="75" spans="1:20">
      <c r="A75" s="3">
        <f t="shared" si="31"/>
        <v>48025.000000000342</v>
      </c>
      <c r="B75" s="2">
        <f t="shared" si="32"/>
        <v>813613.90015963814</v>
      </c>
      <c r="C75" s="3">
        <f t="shared" si="6"/>
        <v>2.7120463338654605E-2</v>
      </c>
      <c r="D75" s="3">
        <f t="shared" si="33"/>
        <v>3.3333333333333334E-8</v>
      </c>
      <c r="E75" s="3">
        <f>SUM(D$16:D75)</f>
        <v>2.0000000000000008E-6</v>
      </c>
      <c r="F75" s="3">
        <f t="shared" si="34"/>
        <v>475.00000000000961</v>
      </c>
      <c r="G75" s="2"/>
      <c r="H75" s="2">
        <v>60</v>
      </c>
      <c r="I75" s="7">
        <f t="shared" si="35"/>
        <v>37561.970447597938</v>
      </c>
      <c r="J75" s="6">
        <f t="shared" si="36"/>
        <v>746708.67685564305</v>
      </c>
      <c r="K75" s="7">
        <f t="shared" si="37"/>
        <v>2.7120463338654605E-2</v>
      </c>
      <c r="L75" s="7">
        <f t="shared" si="38"/>
        <v>3.6320005618332531E-8</v>
      </c>
      <c r="M75" s="7">
        <f>SUM(L$16:L75)</f>
        <v>2.0332219186969933E-6</v>
      </c>
      <c r="N75" s="7">
        <f t="shared" si="39"/>
        <v>-473.33444023607791</v>
      </c>
      <c r="O75" s="6"/>
      <c r="P75" s="6">
        <v>60</v>
      </c>
      <c r="Q75" s="12">
        <f t="shared" si="28"/>
        <v>33.221918696992546</v>
      </c>
      <c r="R75" s="10">
        <f t="shared" si="29"/>
        <v>-10463.029552402404</v>
      </c>
      <c r="S75" s="11">
        <f t="shared" si="30"/>
        <v>0.21786631030509795</v>
      </c>
      <c r="T75" s="10">
        <f t="shared" si="13"/>
        <v>1.359045559454213</v>
      </c>
    </row>
    <row r="76" spans="1:20">
      <c r="A76" s="3">
        <f t="shared" si="31"/>
        <v>48500.000000000349</v>
      </c>
      <c r="B76" s="2">
        <f t="shared" si="32"/>
        <v>817627.59817934025</v>
      </c>
      <c r="C76" s="3">
        <f t="shared" si="6"/>
        <v>2.7254253272644673E-2</v>
      </c>
      <c r="D76" s="3">
        <f t="shared" si="33"/>
        <v>3.3333333333333334E-8</v>
      </c>
      <c r="E76" s="3">
        <f>SUM(D$16:D76)</f>
        <v>2.0333333333333339E-6</v>
      </c>
      <c r="F76" s="3">
        <f t="shared" si="34"/>
        <v>-475.0000000000079</v>
      </c>
      <c r="G76" s="2"/>
      <c r="H76" s="2">
        <v>61</v>
      </c>
      <c r="I76" s="7">
        <f t="shared" si="35"/>
        <v>37088.636007361863</v>
      </c>
      <c r="J76" s="6">
        <f t="shared" si="36"/>
        <v>741988.96337784012</v>
      </c>
      <c r="K76" s="7">
        <f t="shared" si="37"/>
        <v>2.7254253272644673E-2</v>
      </c>
      <c r="L76" s="7">
        <f t="shared" si="38"/>
        <v>3.6731345906510602E-8</v>
      </c>
      <c r="M76" s="7">
        <f>SUM(L$16:L76)</f>
        <v>2.0699532646035037E-6</v>
      </c>
      <c r="N76" s="7">
        <f t="shared" si="39"/>
        <v>499.98476717073146</v>
      </c>
      <c r="O76" s="6"/>
      <c r="P76" s="6">
        <v>61</v>
      </c>
      <c r="Q76" s="12">
        <f t="shared" si="28"/>
        <v>36.619931270169822</v>
      </c>
      <c r="R76" s="10">
        <f t="shared" si="29"/>
        <v>-11411.363992638486</v>
      </c>
      <c r="S76" s="11">
        <f t="shared" si="30"/>
        <v>0.2352858555183176</v>
      </c>
      <c r="T76" s="10">
        <f t="shared" si="13"/>
        <v>1.3862998127268578</v>
      </c>
    </row>
    <row r="77" spans="1:20">
      <c r="A77" s="3">
        <f t="shared" si="31"/>
        <v>48975.000000000357</v>
      </c>
      <c r="B77" s="2">
        <f t="shared" si="32"/>
        <v>821621.68914656574</v>
      </c>
      <c r="C77" s="3">
        <f t="shared" si="6"/>
        <v>2.7387389638218858E-2</v>
      </c>
      <c r="D77" s="3">
        <f t="shared" si="33"/>
        <v>3.3333333333333334E-8</v>
      </c>
      <c r="E77" s="3">
        <f>SUM(D$16:D77)</f>
        <v>2.0666666666666671E-6</v>
      </c>
      <c r="F77" s="3">
        <f t="shared" si="34"/>
        <v>475.00000000000182</v>
      </c>
      <c r="G77" s="2"/>
      <c r="H77" s="2">
        <v>62</v>
      </c>
      <c r="I77" s="7">
        <f t="shared" si="35"/>
        <v>36588.651240191131</v>
      </c>
      <c r="J77" s="6">
        <f t="shared" si="36"/>
        <v>736970.68815236026</v>
      </c>
      <c r="K77" s="7">
        <f t="shared" si="37"/>
        <v>2.7387389638218858E-2</v>
      </c>
      <c r="L77" s="7">
        <f t="shared" si="38"/>
        <v>3.716211523538481E-8</v>
      </c>
      <c r="M77" s="7">
        <f>SUM(L$16:L77)</f>
        <v>2.1071153798388884E-6</v>
      </c>
      <c r="N77" s="7">
        <f t="shared" si="39"/>
        <v>-469.1615436152004</v>
      </c>
      <c r="O77" s="6"/>
      <c r="P77" s="6">
        <v>62</v>
      </c>
      <c r="Q77" s="12">
        <f t="shared" si="28"/>
        <v>40.448713172221346</v>
      </c>
      <c r="R77" s="10">
        <f t="shared" si="29"/>
        <v>-12386.348759809225</v>
      </c>
      <c r="S77" s="11">
        <f t="shared" si="30"/>
        <v>0.25291166431463269</v>
      </c>
      <c r="T77" s="10">
        <f t="shared" si="13"/>
        <v>1.4136872023650766</v>
      </c>
    </row>
    <row r="78" spans="1:20">
      <c r="A78" s="3">
        <f t="shared" si="31"/>
        <v>49450.000000000357</v>
      </c>
      <c r="B78" s="2">
        <f t="shared" si="32"/>
        <v>825596.45762781403</v>
      </c>
      <c r="C78" s="3">
        <f t="shared" si="6"/>
        <v>2.7519881920927136E-2</v>
      </c>
      <c r="D78" s="3">
        <f t="shared" si="33"/>
        <v>3.3333333333333334E-8</v>
      </c>
      <c r="E78" s="3">
        <f>SUM(D$16:D78)</f>
        <v>2.1000000000000002E-6</v>
      </c>
      <c r="F78" s="3">
        <f t="shared" si="34"/>
        <v>-475.00000000000011</v>
      </c>
      <c r="G78" s="2"/>
      <c r="H78" s="2">
        <v>63</v>
      </c>
      <c r="I78" s="7">
        <f t="shared" si="35"/>
        <v>36119.489696575933</v>
      </c>
      <c r="J78" s="6">
        <f t="shared" si="36"/>
        <v>732230.50455168425</v>
      </c>
      <c r="K78" s="7">
        <f t="shared" si="37"/>
        <v>2.7519881920927136E-2</v>
      </c>
      <c r="L78" s="7">
        <f t="shared" si="38"/>
        <v>3.7583632134769463E-8</v>
      </c>
      <c r="M78" s="7">
        <f>SUM(L$16:L78)</f>
        <v>2.1446990119736579E-6</v>
      </c>
      <c r="N78" s="7">
        <f t="shared" si="39"/>
        <v>364.6050076927566</v>
      </c>
      <c r="O78" s="6"/>
      <c r="P78" s="6">
        <v>63</v>
      </c>
      <c r="Q78" s="12">
        <f t="shared" si="28"/>
        <v>44.699011973657683</v>
      </c>
      <c r="R78" s="10">
        <f t="shared" si="29"/>
        <v>-13330.510303424424</v>
      </c>
      <c r="S78" s="11">
        <f t="shared" si="30"/>
        <v>0.26957553697521391</v>
      </c>
      <c r="T78" s="10">
        <f t="shared" si="13"/>
        <v>1.4412070842860039</v>
      </c>
    </row>
    <row r="79" spans="1:20">
      <c r="A79" s="3">
        <f t="shared" si="31"/>
        <v>49925.000000000357</v>
      </c>
      <c r="B79" s="2">
        <f t="shared" si="32"/>
        <v>829552.1813720545</v>
      </c>
      <c r="C79" s="3">
        <f t="shared" si="6"/>
        <v>2.7651739379068483E-2</v>
      </c>
      <c r="D79" s="3">
        <f t="shared" si="33"/>
        <v>3.3333333333333334E-8</v>
      </c>
      <c r="E79" s="3">
        <f>SUM(D$16:D79)</f>
        <v>2.1333333333333334E-6</v>
      </c>
      <c r="F79" s="3">
        <f t="shared" si="34"/>
        <v>474.99999999999841</v>
      </c>
      <c r="G79" s="2"/>
      <c r="H79" s="2">
        <v>64</v>
      </c>
      <c r="I79" s="7">
        <f t="shared" si="35"/>
        <v>35754.884688883176</v>
      </c>
      <c r="J79" s="6">
        <f t="shared" si="36"/>
        <v>728525.4124840264</v>
      </c>
      <c r="K79" s="7">
        <f t="shared" si="37"/>
        <v>2.7651739379068483E-2</v>
      </c>
      <c r="L79" s="7">
        <f t="shared" si="38"/>
        <v>3.7955765036095807E-8</v>
      </c>
      <c r="M79" s="7">
        <f>SUM(L$16:L79)</f>
        <v>2.1826547770097536E-6</v>
      </c>
      <c r="N79" s="7">
        <f t="shared" si="39"/>
        <v>-186.16249019627236</v>
      </c>
      <c r="O79" s="6"/>
      <c r="P79" s="6">
        <v>64</v>
      </c>
      <c r="Q79" s="12">
        <f t="shared" si="28"/>
        <v>49.321443676420252</v>
      </c>
      <c r="R79" s="10">
        <f t="shared" si="29"/>
        <v>-14170.115311117181</v>
      </c>
      <c r="S79" s="11">
        <f t="shared" si="30"/>
        <v>0.28382804829478375</v>
      </c>
      <c r="T79" s="10">
        <f t="shared" si="13"/>
        <v>1.4688588236650724</v>
      </c>
    </row>
    <row r="80" spans="1:20">
      <c r="A80" s="3">
        <f t="shared" si="31"/>
        <v>50400.000000000357</v>
      </c>
      <c r="B80" s="2">
        <f t="shared" si="32"/>
        <v>833489.1315372223</v>
      </c>
      <c r="C80" s="3">
        <f t="shared" si="6"/>
        <v>2.7782971051240744E-2</v>
      </c>
      <c r="D80" s="3">
        <f t="shared" si="33"/>
        <v>3.3333333333333334E-8</v>
      </c>
      <c r="E80" s="3">
        <f>SUM(D$16:D80)</f>
        <v>2.1666666666666665E-6</v>
      </c>
      <c r="F80" s="3">
        <f t="shared" si="34"/>
        <v>-474.99999999999676</v>
      </c>
      <c r="G80" s="2"/>
      <c r="H80" s="2">
        <v>65</v>
      </c>
      <c r="I80" s="7">
        <f t="shared" si="35"/>
        <v>35568.722198686904</v>
      </c>
      <c r="J80" s="6">
        <f t="shared" si="36"/>
        <v>726626.35584620165</v>
      </c>
      <c r="K80" s="7">
        <f t="shared" si="37"/>
        <v>2.7782971051240744E-2</v>
      </c>
      <c r="L80" s="7">
        <f t="shared" si="38"/>
        <v>3.8235567465600316E-8</v>
      </c>
      <c r="M80" s="7">
        <f>SUM(L$16:L80)</f>
        <v>2.2208903444753539E-6</v>
      </c>
      <c r="N80" s="7">
        <f t="shared" si="39"/>
        <v>-40.212436232619666</v>
      </c>
      <c r="O80" s="6"/>
      <c r="P80" s="6">
        <v>65</v>
      </c>
      <c r="Q80" s="12">
        <f t="shared" ref="Q80:Q100" si="40">(M80-E80)*1000000000</f>
        <v>54.223677808687412</v>
      </c>
      <c r="R80" s="10">
        <f t="shared" ref="R80:R100" si="41">I80-A80</f>
        <v>-14831.277801313452</v>
      </c>
      <c r="S80" s="11">
        <f t="shared" ref="S80:S100" si="42">ABS(R80)/A80</f>
        <v>0.29427138494669342</v>
      </c>
      <c r="T80" s="10">
        <f t="shared" si="13"/>
        <v>1.4966417947163131</v>
      </c>
    </row>
    <row r="81" spans="1:20">
      <c r="A81" s="3">
        <f t="shared" si="31"/>
        <v>50875.000000000357</v>
      </c>
      <c r="B81" s="2">
        <f t="shared" si="32"/>
        <v>837407.57290713105</v>
      </c>
      <c r="C81" s="3">
        <f t="shared" si="6"/>
        <v>2.7913585763571034E-2</v>
      </c>
      <c r="D81" s="3">
        <f t="shared" si="33"/>
        <v>3.3333333333333334E-8</v>
      </c>
      <c r="E81" s="3">
        <f>SUM(D$16:D81)</f>
        <v>2.1999999999999997E-6</v>
      </c>
      <c r="F81" s="3">
        <f t="shared" si="34"/>
        <v>474.99999999999511</v>
      </c>
      <c r="G81" s="2"/>
      <c r="H81" s="2">
        <v>66</v>
      </c>
      <c r="I81" s="7">
        <f t="shared" si="35"/>
        <v>35608.934634919526</v>
      </c>
      <c r="J81" s="6">
        <f t="shared" si="36"/>
        <v>727036.98575235892</v>
      </c>
      <c r="K81" s="7">
        <f t="shared" si="37"/>
        <v>2.7913585763571034E-2</v>
      </c>
      <c r="L81" s="7">
        <f t="shared" si="38"/>
        <v>3.8393625510929469E-8</v>
      </c>
      <c r="M81" s="7">
        <f>SUM(L$16:L81)</f>
        <v>2.2592839699862834E-6</v>
      </c>
      <c r="N81" s="7">
        <f t="shared" si="39"/>
        <v>264.5048274108911</v>
      </c>
      <c r="O81" s="6"/>
      <c r="P81" s="6">
        <v>66</v>
      </c>
      <c r="Q81" s="12">
        <f t="shared" si="40"/>
        <v>59.283969986283665</v>
      </c>
      <c r="R81" s="10">
        <f t="shared" si="41"/>
        <v>-15266.065365080831</v>
      </c>
      <c r="S81" s="11">
        <f t="shared" si="42"/>
        <v>0.30007008088610759</v>
      </c>
      <c r="T81" s="10">
        <f t="shared" si="13"/>
        <v>1.5245553804798841</v>
      </c>
    </row>
    <row r="82" spans="1:20">
      <c r="A82" s="3">
        <f t="shared" si="31"/>
        <v>51350.000000000349</v>
      </c>
      <c r="B82" s="2">
        <f t="shared" si="32"/>
        <v>841307.76409929257</v>
      </c>
      <c r="C82" s="3">
        <f t="shared" ref="C82:C100" si="43">(B82/300000000)*(300000000/C$13)/2</f>
        <v>2.8043592136643085E-2</v>
      </c>
      <c r="D82" s="3">
        <f t="shared" si="33"/>
        <v>3.3333333333333334E-8</v>
      </c>
      <c r="E82" s="3">
        <f>SUM(D$16:D82)</f>
        <v>2.2333333333333328E-6</v>
      </c>
      <c r="F82" s="3">
        <f t="shared" si="34"/>
        <v>-474.99999999998892</v>
      </c>
      <c r="G82" s="2"/>
      <c r="H82" s="2">
        <v>67</v>
      </c>
      <c r="I82" s="7">
        <f t="shared" si="35"/>
        <v>35873.439462330418</v>
      </c>
      <c r="J82" s="6">
        <f t="shared" si="36"/>
        <v>729732.2222479356</v>
      </c>
      <c r="K82" s="7">
        <f t="shared" si="37"/>
        <v>2.8043592136643085E-2</v>
      </c>
      <c r="L82" s="7">
        <f t="shared" si="38"/>
        <v>3.8429976478570419E-8</v>
      </c>
      <c r="M82" s="7">
        <f>SUM(L$16:L82)</f>
        <v>2.2977139464648538E-6</v>
      </c>
      <c r="N82" s="7">
        <f t="shared" si="39"/>
        <v>-430.63925570728674</v>
      </c>
      <c r="O82" s="6"/>
      <c r="P82" s="6">
        <v>67</v>
      </c>
      <c r="Q82" s="12">
        <f t="shared" si="40"/>
        <v>64.380613131520974</v>
      </c>
      <c r="R82" s="10">
        <f t="shared" si="41"/>
        <v>-15476.560537669931</v>
      </c>
      <c r="S82" s="11">
        <f t="shared" si="42"/>
        <v>0.30139358398578042</v>
      </c>
      <c r="T82" s="10">
        <f t="shared" si="13"/>
        <v>1.5525989726165272</v>
      </c>
    </row>
    <row r="83" spans="1:20">
      <c r="A83" s="3">
        <f t="shared" si="31"/>
        <v>51825.000000000335</v>
      </c>
      <c r="B83" s="2">
        <f t="shared" si="32"/>
        <v>845189.95776410517</v>
      </c>
      <c r="C83" s="3">
        <f t="shared" si="43"/>
        <v>2.8172998592136837E-2</v>
      </c>
      <c r="D83" s="3">
        <f t="shared" si="33"/>
        <v>3.3333333333333334E-8</v>
      </c>
      <c r="E83" s="3">
        <f>SUM(D$16:D83)</f>
        <v>2.266666666666666E-6</v>
      </c>
      <c r="F83" s="3">
        <f t="shared" si="34"/>
        <v>474.99999999998727</v>
      </c>
      <c r="G83" s="2"/>
      <c r="H83" s="2">
        <v>68</v>
      </c>
      <c r="I83" s="7">
        <f t="shared" si="35"/>
        <v>36304.078718037701</v>
      </c>
      <c r="J83" s="6">
        <f t="shared" si="36"/>
        <v>734099.15589447215</v>
      </c>
      <c r="K83" s="7">
        <f t="shared" si="37"/>
        <v>2.8172998592136837E-2</v>
      </c>
      <c r="L83" s="7">
        <f t="shared" si="38"/>
        <v>3.8377647441658071E-8</v>
      </c>
      <c r="M83" s="7">
        <f>SUM(L$16:L83)</f>
        <v>2.3360915939065119E-6</v>
      </c>
      <c r="N83" s="7">
        <f t="shared" si="39"/>
        <v>499.17077505895423</v>
      </c>
      <c r="O83" s="6"/>
      <c r="P83" s="6">
        <v>68</v>
      </c>
      <c r="Q83" s="12">
        <f t="shared" si="40"/>
        <v>69.424927239845871</v>
      </c>
      <c r="R83" s="10">
        <f t="shared" si="41"/>
        <v>-15520.921281962634</v>
      </c>
      <c r="S83" s="11">
        <f t="shared" si="42"/>
        <v>0.29948714485214728</v>
      </c>
      <c r="T83" s="10">
        <f t="shared" ref="T83:T100" si="44">T82+K83</f>
        <v>1.5807719712086641</v>
      </c>
    </row>
    <row r="84" spans="1:20">
      <c r="A84" s="3">
        <f t="shared" si="31"/>
        <v>52300.00000000032</v>
      </c>
      <c r="B84" s="2">
        <f t="shared" si="32"/>
        <v>849054.4007758447</v>
      </c>
      <c r="C84" s="3">
        <f t="shared" si="43"/>
        <v>2.8301813359194825E-2</v>
      </c>
      <c r="D84" s="3">
        <f t="shared" si="33"/>
        <v>3.3333333333333334E-8</v>
      </c>
      <c r="E84" s="3">
        <f>SUM(D$16:D84)</f>
        <v>2.2999999999999992E-6</v>
      </c>
      <c r="F84" s="3">
        <f t="shared" si="34"/>
        <v>-474.99999999998562</v>
      </c>
      <c r="G84" s="2"/>
      <c r="H84" s="2">
        <v>69</v>
      </c>
      <c r="I84" s="7">
        <f t="shared" si="35"/>
        <v>36803.249493096657</v>
      </c>
      <c r="J84" s="6">
        <f t="shared" si="36"/>
        <v>739128.75351933017</v>
      </c>
      <c r="K84" s="7">
        <f t="shared" si="37"/>
        <v>2.8301813359194825E-2</v>
      </c>
      <c r="L84" s="7">
        <f t="shared" si="38"/>
        <v>3.8290775760565316E-8</v>
      </c>
      <c r="M84" s="7">
        <f>SUM(L$16:L84)</f>
        <v>2.3743823696670774E-6</v>
      </c>
      <c r="N84" s="7">
        <f t="shared" si="39"/>
        <v>-458.63463121169866</v>
      </c>
      <c r="O84" s="6"/>
      <c r="P84" s="6">
        <v>69</v>
      </c>
      <c r="Q84" s="12">
        <f t="shared" si="40"/>
        <v>74.382369667078223</v>
      </c>
      <c r="R84" s="10">
        <f t="shared" si="41"/>
        <v>-15496.750506903663</v>
      </c>
      <c r="S84" s="11">
        <f t="shared" si="42"/>
        <v>0.29630498101154051</v>
      </c>
      <c r="T84" s="10">
        <f t="shared" si="44"/>
        <v>1.6090737845678589</v>
      </c>
    </row>
    <row r="85" spans="1:20">
      <c r="A85" s="3">
        <f t="shared" si="31"/>
        <v>52775.000000000306</v>
      </c>
      <c r="B85" s="2">
        <f t="shared" si="32"/>
        <v>852901.33441586758</v>
      </c>
      <c r="C85" s="3">
        <f t="shared" si="43"/>
        <v>2.8430044480528917E-2</v>
      </c>
      <c r="D85" s="3">
        <f t="shared" si="33"/>
        <v>3.3333333333333327E-8</v>
      </c>
      <c r="E85" s="3">
        <f>SUM(D$16:D85)</f>
        <v>2.3333333333333323E-6</v>
      </c>
      <c r="F85" s="3">
        <f t="shared" si="34"/>
        <v>474.99999999998386</v>
      </c>
      <c r="G85" s="2"/>
      <c r="H85" s="2">
        <v>70</v>
      </c>
      <c r="I85" s="7">
        <f t="shared" si="35"/>
        <v>37261.884124308359</v>
      </c>
      <c r="J85" s="6">
        <f t="shared" si="36"/>
        <v>743719.93053945235</v>
      </c>
      <c r="K85" s="7">
        <f t="shared" si="37"/>
        <v>2.8430044480528917E-2</v>
      </c>
      <c r="L85" s="7">
        <f t="shared" si="38"/>
        <v>3.8226815381843233E-8</v>
      </c>
      <c r="M85" s="7">
        <f>SUM(L$16:L85)</f>
        <v>2.4126091850489206E-6</v>
      </c>
      <c r="N85" s="7">
        <f t="shared" si="39"/>
        <v>322.09701233626237</v>
      </c>
      <c r="O85" s="6"/>
      <c r="P85" s="6">
        <v>70</v>
      </c>
      <c r="Q85" s="12">
        <f t="shared" si="40"/>
        <v>79.275851715588246</v>
      </c>
      <c r="R85" s="10">
        <f t="shared" si="41"/>
        <v>-15513.115875691947</v>
      </c>
      <c r="S85" s="11">
        <f t="shared" si="42"/>
        <v>0.2939481928127306</v>
      </c>
      <c r="T85" s="10">
        <f t="shared" si="44"/>
        <v>1.6375038290483879</v>
      </c>
    </row>
    <row r="86" spans="1:20">
      <c r="A86" s="3">
        <f t="shared" si="31"/>
        <v>53250.000000000291</v>
      </c>
      <c r="B86" s="2">
        <f t="shared" si="32"/>
        <v>856730.99454840925</v>
      </c>
      <c r="C86" s="3">
        <f t="shared" si="43"/>
        <v>2.855769981828031E-2</v>
      </c>
      <c r="D86" s="3">
        <f t="shared" si="33"/>
        <v>3.3333333333333334E-8</v>
      </c>
      <c r="E86" s="3">
        <f>SUM(D$16:D86)</f>
        <v>2.3666666666666655E-6</v>
      </c>
      <c r="F86" s="3">
        <f t="shared" si="34"/>
        <v>-474.99999999997777</v>
      </c>
      <c r="G86" s="2"/>
      <c r="H86" s="2">
        <v>71</v>
      </c>
      <c r="I86" s="7">
        <f t="shared" si="35"/>
        <v>37583.981136644623</v>
      </c>
      <c r="J86" s="6">
        <f t="shared" si="36"/>
        <v>746927.42423845036</v>
      </c>
      <c r="K86" s="7">
        <f t="shared" si="37"/>
        <v>2.855769981828031E-2</v>
      </c>
      <c r="L86" s="7">
        <f t="shared" si="38"/>
        <v>3.8233567133241989E-8</v>
      </c>
      <c r="M86" s="7">
        <f>SUM(L$16:L86)</f>
        <v>2.4508427521821625E-6</v>
      </c>
      <c r="N86" s="7">
        <f t="shared" si="39"/>
        <v>-117.94431759021643</v>
      </c>
      <c r="O86" s="6"/>
      <c r="P86" s="6">
        <v>71</v>
      </c>
      <c r="Q86" s="12">
        <f t="shared" si="40"/>
        <v>84.176085515496993</v>
      </c>
      <c r="R86" s="10">
        <f t="shared" si="41"/>
        <v>-15666.018863355668</v>
      </c>
      <c r="S86" s="11">
        <f t="shared" si="42"/>
        <v>0.29419753734001092</v>
      </c>
      <c r="T86" s="10">
        <f t="shared" si="44"/>
        <v>1.6660615288666683</v>
      </c>
    </row>
    <row r="87" spans="1:20">
      <c r="A87" s="3">
        <f t="shared" si="31"/>
        <v>53725.000000000269</v>
      </c>
      <c r="B87" s="2">
        <f t="shared" si="32"/>
        <v>860543.61178934155</v>
      </c>
      <c r="C87" s="3">
        <f t="shared" si="43"/>
        <v>2.868478705964472E-2</v>
      </c>
      <c r="D87" s="3">
        <f t="shared" si="33"/>
        <v>3.3333333333333334E-8</v>
      </c>
      <c r="E87" s="3">
        <f>SUM(D$16:D87)</f>
        <v>2.3999999999999986E-6</v>
      </c>
      <c r="F87" s="3">
        <f t="shared" si="34"/>
        <v>474.99999999997613</v>
      </c>
      <c r="G87" s="2"/>
      <c r="H87" s="2">
        <v>72</v>
      </c>
      <c r="I87" s="7">
        <f t="shared" si="35"/>
        <v>37701.925454234843</v>
      </c>
      <c r="J87" s="6">
        <f t="shared" si="36"/>
        <v>748098.49282049504</v>
      </c>
      <c r="K87" s="7">
        <f t="shared" si="37"/>
        <v>2.868478705964472E-2</v>
      </c>
      <c r="L87" s="7">
        <f t="shared" si="38"/>
        <v>3.834359691261614E-8</v>
      </c>
      <c r="M87" s="7">
        <f>SUM(L$16:L87)</f>
        <v>2.4891863490947785E-6</v>
      </c>
      <c r="N87" s="7">
        <f t="shared" si="39"/>
        <v>-115.97083328806184</v>
      </c>
      <c r="O87" s="6"/>
      <c r="P87" s="6">
        <v>72</v>
      </c>
      <c r="Q87" s="12">
        <f t="shared" si="40"/>
        <v>89.186349094779871</v>
      </c>
      <c r="R87" s="10">
        <f t="shared" si="41"/>
        <v>-16023.074545765427</v>
      </c>
      <c r="S87" s="11">
        <f t="shared" si="42"/>
        <v>0.29824242988860578</v>
      </c>
      <c r="T87" s="10">
        <f t="shared" si="44"/>
        <v>1.694746315926313</v>
      </c>
    </row>
    <row r="88" spans="1:20">
      <c r="A88" s="3">
        <f t="shared" si="31"/>
        <v>54200.000000000247</v>
      </c>
      <c r="B88" s="2">
        <f t="shared" si="32"/>
        <v>864339.41166823113</v>
      </c>
      <c r="C88" s="3">
        <f t="shared" si="43"/>
        <v>2.881131372227437E-2</v>
      </c>
      <c r="D88" s="3">
        <f t="shared" si="33"/>
        <v>3.3333333333333334E-8</v>
      </c>
      <c r="E88" s="3">
        <f>SUM(D$16:D88)</f>
        <v>2.4333333333333318E-6</v>
      </c>
      <c r="F88" s="3">
        <f t="shared" si="34"/>
        <v>-474.99999999997436</v>
      </c>
      <c r="G88" s="2"/>
      <c r="H88" s="2">
        <v>73</v>
      </c>
      <c r="I88" s="7">
        <f t="shared" si="35"/>
        <v>37585.954620946781</v>
      </c>
      <c r="J88" s="6">
        <f t="shared" si="36"/>
        <v>746947.03405827808</v>
      </c>
      <c r="K88" s="7">
        <f t="shared" si="37"/>
        <v>2.881131372227437E-2</v>
      </c>
      <c r="L88" s="7">
        <f t="shared" si="38"/>
        <v>3.8572097362430202E-8</v>
      </c>
      <c r="M88" s="7">
        <f>SUM(L$16:L88)</f>
        <v>2.5277584464572089E-6</v>
      </c>
      <c r="N88" s="7">
        <f t="shared" si="39"/>
        <v>332.61998930159876</v>
      </c>
      <c r="O88" s="6"/>
      <c r="P88" s="6">
        <v>73</v>
      </c>
      <c r="Q88" s="12">
        <f t="shared" si="40"/>
        <v>94.425113123877125</v>
      </c>
      <c r="R88" s="10">
        <f t="shared" si="41"/>
        <v>-16614.045379053467</v>
      </c>
      <c r="S88" s="11">
        <f t="shared" si="42"/>
        <v>0.30653220256556074</v>
      </c>
      <c r="T88" s="10">
        <f t="shared" si="44"/>
        <v>1.7235576296485873</v>
      </c>
    </row>
    <row r="89" spans="1:20">
      <c r="A89" s="3">
        <f t="shared" si="31"/>
        <v>54675.000000000218</v>
      </c>
      <c r="B89" s="2">
        <f t="shared" si="32"/>
        <v>868118.61478401802</v>
      </c>
      <c r="C89" s="3">
        <f t="shared" si="43"/>
        <v>2.8937287159467268E-2</v>
      </c>
      <c r="D89" s="3">
        <f t="shared" si="33"/>
        <v>3.3333333333333334E-8</v>
      </c>
      <c r="E89" s="3">
        <f>SUM(D$16:D89)</f>
        <v>2.4666666666666649E-6</v>
      </c>
      <c r="F89" s="3">
        <f t="shared" si="34"/>
        <v>474.99999999997272</v>
      </c>
      <c r="G89" s="2"/>
      <c r="H89" s="2">
        <v>74</v>
      </c>
      <c r="I89" s="7">
        <f t="shared" si="35"/>
        <v>37253.334631645179</v>
      </c>
      <c r="J89" s="6">
        <f t="shared" si="36"/>
        <v>743634.60483725427</v>
      </c>
      <c r="K89" s="7">
        <f t="shared" si="37"/>
        <v>2.8937287159467268E-2</v>
      </c>
      <c r="L89" s="7">
        <f t="shared" si="38"/>
        <v>3.8913314376756635E-8</v>
      </c>
      <c r="M89" s="7">
        <f>SUM(L$16:L89)</f>
        <v>2.5666717608339657E-6</v>
      </c>
      <c r="N89" s="7">
        <f t="shared" si="39"/>
        <v>-475.07490301862816</v>
      </c>
      <c r="O89" s="6"/>
      <c r="P89" s="6">
        <v>74</v>
      </c>
      <c r="Q89" s="12">
        <f t="shared" si="40"/>
        <v>100.00509416730081</v>
      </c>
      <c r="R89" s="10">
        <f t="shared" si="41"/>
        <v>-17421.665368355039</v>
      </c>
      <c r="S89" s="11">
        <f t="shared" si="42"/>
        <v>0.31864042740475484</v>
      </c>
      <c r="T89" s="10">
        <f t="shared" si="44"/>
        <v>1.7524949168080546</v>
      </c>
    </row>
    <row r="90" spans="1:20">
      <c r="A90" s="3">
        <f t="shared" si="31"/>
        <v>55150.000000000189</v>
      </c>
      <c r="B90" s="2">
        <f t="shared" si="32"/>
        <v>871881.4369546246</v>
      </c>
      <c r="C90" s="3">
        <f t="shared" si="43"/>
        <v>2.9062714565154156E-2</v>
      </c>
      <c r="D90" s="3">
        <f t="shared" si="33"/>
        <v>3.3333333333333334E-8</v>
      </c>
      <c r="E90" s="3">
        <f>SUM(D$16:D90)</f>
        <v>2.4999999999999981E-6</v>
      </c>
      <c r="F90" s="3">
        <f t="shared" si="34"/>
        <v>-474.99999999997107</v>
      </c>
      <c r="G90" s="2"/>
      <c r="H90" s="2">
        <v>75</v>
      </c>
      <c r="I90" s="7">
        <f t="shared" si="35"/>
        <v>36778.259728626552</v>
      </c>
      <c r="J90" s="6">
        <f t="shared" si="36"/>
        <v>738877.77310019219</v>
      </c>
      <c r="K90" s="7">
        <f t="shared" si="37"/>
        <v>2.9062714565154156E-2</v>
      </c>
      <c r="L90" s="7">
        <f t="shared" si="38"/>
        <v>3.9333588887391309E-8</v>
      </c>
      <c r="M90" s="7">
        <f>SUM(L$16:L90)</f>
        <v>2.6060053497213569E-6</v>
      </c>
      <c r="N90" s="7">
        <f t="shared" si="39"/>
        <v>484.64977077305571</v>
      </c>
      <c r="O90" s="6"/>
      <c r="P90" s="6">
        <v>75</v>
      </c>
      <c r="Q90" s="12">
        <f t="shared" si="40"/>
        <v>106.00534972135883</v>
      </c>
      <c r="R90" s="10">
        <f t="shared" si="41"/>
        <v>-18371.740271373637</v>
      </c>
      <c r="S90" s="11">
        <f t="shared" si="42"/>
        <v>0.33312312368764413</v>
      </c>
      <c r="T90" s="10">
        <f t="shared" si="44"/>
        <v>1.7815576313732087</v>
      </c>
    </row>
    <row r="91" spans="1:20">
      <c r="A91" s="3">
        <f t="shared" si="31"/>
        <v>55625.00000000016</v>
      </c>
      <c r="B91" s="2">
        <f t="shared" si="32"/>
        <v>875628.08936077403</v>
      </c>
      <c r="C91" s="3">
        <f t="shared" si="43"/>
        <v>2.9187602978692467E-2</v>
      </c>
      <c r="D91" s="3">
        <f t="shared" si="33"/>
        <v>3.3333333333333334E-8</v>
      </c>
      <c r="E91" s="3">
        <f>SUM(D$16:D91)</f>
        <v>2.5333333333333312E-6</v>
      </c>
      <c r="F91" s="3">
        <f t="shared" si="34"/>
        <v>474.99999999996487</v>
      </c>
      <c r="G91" s="2"/>
      <c r="H91" s="2">
        <v>76</v>
      </c>
      <c r="I91" s="7">
        <f t="shared" si="35"/>
        <v>36293.6099578535</v>
      </c>
      <c r="J91" s="6">
        <f t="shared" si="36"/>
        <v>733993.30467346124</v>
      </c>
      <c r="K91" s="7">
        <f t="shared" si="37"/>
        <v>2.9187602978692467E-2</v>
      </c>
      <c r="L91" s="7">
        <f t="shared" si="38"/>
        <v>3.9765489402764292E-8</v>
      </c>
      <c r="M91" s="7">
        <f>SUM(L$16:L91)</f>
        <v>2.6457708391241212E-6</v>
      </c>
      <c r="N91" s="7">
        <f t="shared" si="39"/>
        <v>-328.24246320556927</v>
      </c>
      <c r="O91" s="6"/>
      <c r="P91" s="6">
        <v>76</v>
      </c>
      <c r="Q91" s="12">
        <f t="shared" si="40"/>
        <v>112.43750579078993</v>
      </c>
      <c r="R91" s="10">
        <f t="shared" si="41"/>
        <v>-19331.390042146661</v>
      </c>
      <c r="S91" s="11">
        <f t="shared" si="42"/>
        <v>0.34753060749926479</v>
      </c>
      <c r="T91" s="10">
        <f t="shared" si="44"/>
        <v>1.810745234351901</v>
      </c>
    </row>
    <row r="92" spans="1:20">
      <c r="A92" s="3">
        <f t="shared" si="31"/>
        <v>56100.000000000124</v>
      </c>
      <c r="B92" s="2">
        <f t="shared" si="32"/>
        <v>879358.77868429688</v>
      </c>
      <c r="C92" s="3">
        <f t="shared" si="43"/>
        <v>2.9311959289476563E-2</v>
      </c>
      <c r="D92" s="3">
        <f t="shared" si="33"/>
        <v>3.3333333333333334E-8</v>
      </c>
      <c r="E92" s="3">
        <f>SUM(D$16:D92)</f>
        <v>2.5666666666666644E-6</v>
      </c>
      <c r="F92" s="3">
        <f t="shared" si="34"/>
        <v>-474.99999999996322</v>
      </c>
      <c r="G92" s="2"/>
      <c r="H92" s="2">
        <v>77</v>
      </c>
      <c r="I92" s="7">
        <f t="shared" si="35"/>
        <v>35965.36749464793</v>
      </c>
      <c r="J92" s="6">
        <f t="shared" si="36"/>
        <v>730666.6172661779</v>
      </c>
      <c r="K92" s="7">
        <f t="shared" si="37"/>
        <v>2.9311959289476563E-2</v>
      </c>
      <c r="L92" s="7">
        <f t="shared" si="38"/>
        <v>4.0116735316509438E-8</v>
      </c>
      <c r="M92" s="7">
        <f>SUM(L$16:L92)</f>
        <v>2.6858875744406308E-6</v>
      </c>
      <c r="N92" s="7">
        <f t="shared" si="39"/>
        <v>38.376657993047033</v>
      </c>
      <c r="O92" s="6"/>
      <c r="P92" s="6">
        <v>77</v>
      </c>
      <c r="Q92" s="12">
        <f t="shared" si="40"/>
        <v>119.22090777396639</v>
      </c>
      <c r="R92" s="10">
        <f t="shared" si="41"/>
        <v>-20134.632505352194</v>
      </c>
      <c r="S92" s="11">
        <f t="shared" si="42"/>
        <v>0.3589061052647442</v>
      </c>
      <c r="T92" s="10">
        <f t="shared" si="44"/>
        <v>1.8400571936413777</v>
      </c>
    </row>
    <row r="93" spans="1:20">
      <c r="A93" s="3">
        <f t="shared" si="31"/>
        <v>56575.000000000087</v>
      </c>
      <c r="B93" s="2">
        <f t="shared" si="32"/>
        <v>883073.70724117744</v>
      </c>
      <c r="C93" s="3">
        <f t="shared" si="43"/>
        <v>2.9435790241372582E-2</v>
      </c>
      <c r="D93" s="3">
        <f t="shared" si="33"/>
        <v>3.3333333333333334E-8</v>
      </c>
      <c r="E93" s="3">
        <f>SUM(D$16:D93)</f>
        <v>2.5999999999999976E-6</v>
      </c>
      <c r="F93" s="3">
        <f t="shared" si="34"/>
        <v>474.99999999996157</v>
      </c>
      <c r="G93" s="2"/>
      <c r="H93" s="2">
        <v>78</v>
      </c>
      <c r="I93" s="7">
        <f t="shared" si="35"/>
        <v>35926.990836654884</v>
      </c>
      <c r="J93" s="6">
        <f t="shared" si="36"/>
        <v>730276.68621647835</v>
      </c>
      <c r="K93" s="7">
        <f t="shared" si="37"/>
        <v>2.9435790241372582E-2</v>
      </c>
      <c r="L93" s="7">
        <f t="shared" si="38"/>
        <v>4.0307722808293012E-8</v>
      </c>
      <c r="M93" s="7">
        <f>SUM(L$16:L93)</f>
        <v>2.726195297248924E-6</v>
      </c>
      <c r="N93" s="7">
        <f t="shared" si="39"/>
        <v>274.21764055988723</v>
      </c>
      <c r="O93" s="6"/>
      <c r="P93" s="6">
        <v>78</v>
      </c>
      <c r="Q93" s="12">
        <f t="shared" si="40"/>
        <v>126.19529724892641</v>
      </c>
      <c r="R93" s="10">
        <f t="shared" si="41"/>
        <v>-20648.009163345203</v>
      </c>
      <c r="S93" s="11">
        <f t="shared" si="42"/>
        <v>0.36496702012099286</v>
      </c>
      <c r="T93" s="10">
        <f t="shared" si="44"/>
        <v>1.8694929838827503</v>
      </c>
    </row>
    <row r="94" spans="1:20">
      <c r="A94" s="3">
        <f t="shared" si="31"/>
        <v>57050.000000000051</v>
      </c>
      <c r="B94" s="2">
        <f t="shared" si="32"/>
        <v>886773.07310958381</v>
      </c>
      <c r="C94" s="3">
        <f t="shared" si="43"/>
        <v>2.9559102436986128E-2</v>
      </c>
      <c r="D94" s="3">
        <f t="shared" si="33"/>
        <v>3.3333333333333334E-8</v>
      </c>
      <c r="E94" s="3">
        <f>SUM(D$16:D94)</f>
        <v>2.6333333333333307E-6</v>
      </c>
      <c r="F94" s="3">
        <f t="shared" si="34"/>
        <v>-474.99999999995993</v>
      </c>
      <c r="G94" s="2"/>
      <c r="H94" s="2">
        <v>79</v>
      </c>
      <c r="I94" s="7">
        <f t="shared" si="35"/>
        <v>36201.208477214772</v>
      </c>
      <c r="J94" s="6">
        <f t="shared" si="36"/>
        <v>733058.3564685703</v>
      </c>
      <c r="K94" s="7">
        <f t="shared" si="37"/>
        <v>2.9559102436986128E-2</v>
      </c>
      <c r="L94" s="7">
        <f t="shared" si="38"/>
        <v>4.0322986807467719E-8</v>
      </c>
      <c r="M94" s="7">
        <f>SUM(L$16:L94)</f>
        <v>2.7665182840563916E-6</v>
      </c>
      <c r="N94" s="7">
        <f t="shared" si="39"/>
        <v>-472.77025789033132</v>
      </c>
      <c r="O94" s="6"/>
      <c r="P94" s="6">
        <v>79</v>
      </c>
      <c r="Q94" s="12">
        <f t="shared" si="40"/>
        <v>133.18495072306087</v>
      </c>
      <c r="R94" s="10">
        <f t="shared" si="41"/>
        <v>-20848.791522785279</v>
      </c>
      <c r="S94" s="11">
        <f t="shared" si="42"/>
        <v>0.36544770416801509</v>
      </c>
      <c r="T94" s="10">
        <f t="shared" si="44"/>
        <v>1.8990520863197364</v>
      </c>
    </row>
    <row r="95" spans="1:20">
      <c r="A95" s="3">
        <f t="shared" si="31"/>
        <v>57525.000000000007</v>
      </c>
      <c r="B95" s="2">
        <f t="shared" si="32"/>
        <v>890457.07025311096</v>
      </c>
      <c r="C95" s="3">
        <f t="shared" si="43"/>
        <v>2.9681902341770365E-2</v>
      </c>
      <c r="D95" s="3">
        <f t="shared" si="33"/>
        <v>3.3333333333333334E-8</v>
      </c>
      <c r="E95" s="3">
        <f>SUM(D$16:D95)</f>
        <v>2.6666666666666639E-6</v>
      </c>
      <c r="F95" s="3">
        <f t="shared" si="34"/>
        <v>474.99999999995816</v>
      </c>
      <c r="G95" s="2"/>
      <c r="H95" s="2">
        <v>80</v>
      </c>
      <c r="I95" s="7">
        <f t="shared" si="35"/>
        <v>36673.978735105105</v>
      </c>
      <c r="J95" s="6">
        <f t="shared" si="36"/>
        <v>737829.52334748977</v>
      </c>
      <c r="K95" s="7">
        <f t="shared" si="37"/>
        <v>2.9681902341770365E-2</v>
      </c>
      <c r="L95" s="7">
        <f t="shared" si="38"/>
        <v>4.0228672616819799E-8</v>
      </c>
      <c r="M95" s="7">
        <f>SUM(L$16:L95)</f>
        <v>2.8067469566732114E-6</v>
      </c>
      <c r="N95" s="7">
        <f t="shared" si="39"/>
        <v>474.88045251015501</v>
      </c>
      <c r="O95" s="6"/>
      <c r="P95" s="6">
        <v>80</v>
      </c>
      <c r="Q95" s="12">
        <f t="shared" si="40"/>
        <v>140.08029000654759</v>
      </c>
      <c r="R95" s="10">
        <f t="shared" si="41"/>
        <v>-20851.021264894902</v>
      </c>
      <c r="S95" s="11">
        <f t="shared" si="42"/>
        <v>0.36246886162355324</v>
      </c>
      <c r="T95" s="10">
        <f t="shared" si="44"/>
        <v>1.9287339886615067</v>
      </c>
    </row>
    <row r="96" spans="1:20">
      <c r="A96" s="3">
        <f t="shared" si="31"/>
        <v>57999.999999999964</v>
      </c>
      <c r="B96" s="2">
        <f t="shared" si="32"/>
        <v>894125.88863945333</v>
      </c>
      <c r="C96" s="3">
        <f t="shared" si="43"/>
        <v>2.9804196287981779E-2</v>
      </c>
      <c r="D96" s="3">
        <f t="shared" si="33"/>
        <v>3.3333333333333334E-8</v>
      </c>
      <c r="E96" s="3">
        <f>SUM(D$16:D96)</f>
        <v>2.699999999999997E-6</v>
      </c>
      <c r="F96" s="3">
        <f t="shared" si="34"/>
        <v>-474.99999999995208</v>
      </c>
      <c r="G96" s="2"/>
      <c r="H96" s="2">
        <v>81</v>
      </c>
      <c r="I96" s="7">
        <f t="shared" si="35"/>
        <v>37148.859187615264</v>
      </c>
      <c r="J96" s="6">
        <f t="shared" si="36"/>
        <v>742591.12640086305</v>
      </c>
      <c r="K96" s="7">
        <f t="shared" si="37"/>
        <v>2.9804196287981779E-2</v>
      </c>
      <c r="L96" s="7">
        <f t="shared" si="38"/>
        <v>4.0135405916354807E-8</v>
      </c>
      <c r="M96" s="7">
        <f>SUM(L$16:L96)</f>
        <v>2.8468823625895662E-6</v>
      </c>
      <c r="N96" s="7">
        <f t="shared" si="39"/>
        <v>-287.00344951853663</v>
      </c>
      <c r="O96" s="6"/>
      <c r="P96" s="6">
        <v>81</v>
      </c>
      <c r="Q96" s="12">
        <f t="shared" si="40"/>
        <v>146.88236258956923</v>
      </c>
      <c r="R96" s="10">
        <f t="shared" si="41"/>
        <v>-20851.1408123847</v>
      </c>
      <c r="S96" s="11">
        <f t="shared" si="42"/>
        <v>0.3595024277997364</v>
      </c>
      <c r="T96" s="10">
        <f t="shared" si="44"/>
        <v>1.9585381849494885</v>
      </c>
    </row>
    <row r="97" spans="1:20">
      <c r="A97" s="3">
        <f t="shared" si="31"/>
        <v>58474.999999999913</v>
      </c>
      <c r="B97" s="2">
        <f t="shared" si="32"/>
        <v>897779.71435471333</v>
      </c>
      <c r="C97" s="3">
        <f t="shared" si="43"/>
        <v>2.9925990478490445E-2</v>
      </c>
      <c r="D97" s="3">
        <f t="shared" si="33"/>
        <v>3.3333333333333334E-8</v>
      </c>
      <c r="E97" s="3">
        <f>SUM(D$16:D97)</f>
        <v>2.7333333333333302E-6</v>
      </c>
      <c r="F97" s="3">
        <f t="shared" si="34"/>
        <v>474.99999999995043</v>
      </c>
      <c r="G97" s="2"/>
      <c r="H97" s="2">
        <v>82</v>
      </c>
      <c r="I97" s="7">
        <f t="shared" si="35"/>
        <v>37435.862637133803</v>
      </c>
      <c r="J97" s="6">
        <f t="shared" si="36"/>
        <v>745454.15047613753</v>
      </c>
      <c r="K97" s="7">
        <f t="shared" si="37"/>
        <v>2.9925990478490445E-2</v>
      </c>
      <c r="L97" s="7">
        <f t="shared" si="38"/>
        <v>4.0144642644186865E-8</v>
      </c>
      <c r="M97" s="7">
        <f>SUM(L$16:L97)</f>
        <v>2.8870270052337532E-6</v>
      </c>
      <c r="N97" s="7">
        <f t="shared" si="39"/>
        <v>-15.277594718228709</v>
      </c>
      <c r="O97" s="6"/>
      <c r="P97" s="6">
        <v>82</v>
      </c>
      <c r="Q97" s="12">
        <f t="shared" si="40"/>
        <v>153.69367190042306</v>
      </c>
      <c r="R97" s="10">
        <f t="shared" si="41"/>
        <v>-21039.137362866109</v>
      </c>
      <c r="S97" s="11">
        <f t="shared" si="42"/>
        <v>0.35979713318283268</v>
      </c>
      <c r="T97" s="10">
        <f t="shared" si="44"/>
        <v>1.988464175427979</v>
      </c>
    </row>
    <row r="98" spans="1:20">
      <c r="A98" s="3">
        <f t="shared" si="31"/>
        <v>58949.999999999862</v>
      </c>
      <c r="B98" s="2">
        <f t="shared" si="32"/>
        <v>901418.7297135382</v>
      </c>
      <c r="C98" s="3">
        <f t="shared" si="43"/>
        <v>3.0047290990451274E-2</v>
      </c>
      <c r="D98" s="3">
        <f t="shared" si="33"/>
        <v>3.3333333333333334E-8</v>
      </c>
      <c r="E98" s="3">
        <f>SUM(D$16:D98)</f>
        <v>2.7666666666666633E-6</v>
      </c>
      <c r="F98" s="3">
        <f t="shared" si="34"/>
        <v>-474.99999999994867</v>
      </c>
      <c r="G98" s="2"/>
      <c r="H98" s="2">
        <v>83</v>
      </c>
      <c r="I98" s="7">
        <f t="shared" si="35"/>
        <v>37420.585042415572</v>
      </c>
      <c r="J98" s="6">
        <f t="shared" si="36"/>
        <v>745302.02484358742</v>
      </c>
      <c r="K98" s="7">
        <f t="shared" si="37"/>
        <v>3.0047290990451274E-2</v>
      </c>
      <c r="L98" s="7">
        <f t="shared" si="38"/>
        <v>4.0315590175348225E-8</v>
      </c>
      <c r="M98" s="7">
        <f>SUM(L$16:L98)</f>
        <v>2.9273425954091016E-6</v>
      </c>
      <c r="N98" s="7">
        <f t="shared" si="39"/>
        <v>317.7369584805794</v>
      </c>
      <c r="O98" s="6"/>
      <c r="P98" s="6">
        <v>83</v>
      </c>
      <c r="Q98" s="12">
        <f t="shared" si="40"/>
        <v>160.67592874243829</v>
      </c>
      <c r="R98" s="10">
        <f t="shared" si="41"/>
        <v>-21529.414957584289</v>
      </c>
      <c r="S98" s="11">
        <f t="shared" si="42"/>
        <v>0.36521484236784291</v>
      </c>
      <c r="T98" s="10">
        <f t="shared" si="44"/>
        <v>2.0185114664184303</v>
      </c>
    </row>
    <row r="99" spans="1:20">
      <c r="A99" s="3">
        <f t="shared" si="31"/>
        <v>59424.999999999811</v>
      </c>
      <c r="B99" s="2">
        <f t="shared" si="32"/>
        <v>905043.11336527346</v>
      </c>
      <c r="C99" s="3">
        <f t="shared" si="43"/>
        <v>3.0168103778842447E-2</v>
      </c>
      <c r="D99" s="3">
        <f t="shared" si="33"/>
        <v>3.3333333333333334E-8</v>
      </c>
      <c r="E99" s="3">
        <f>SUM(D$16:D99)</f>
        <v>2.7999999999999965E-6</v>
      </c>
      <c r="F99" s="3">
        <f t="shared" si="34"/>
        <v>474.99999999994702</v>
      </c>
      <c r="G99" s="2"/>
      <c r="H99" s="2">
        <v>84</v>
      </c>
      <c r="I99" s="7">
        <f t="shared" si="35"/>
        <v>37102.848083934994</v>
      </c>
      <c r="J99" s="6">
        <f t="shared" si="36"/>
        <v>742131.11195867951</v>
      </c>
      <c r="K99" s="7">
        <f t="shared" si="37"/>
        <v>3.0168103778842447E-2</v>
      </c>
      <c r="L99" s="7">
        <f t="shared" si="38"/>
        <v>4.0650638805885491E-8</v>
      </c>
      <c r="M99" s="7">
        <f>SUM(L$16:L99)</f>
        <v>2.9679932342149871E-6</v>
      </c>
      <c r="N99" s="7">
        <f t="shared" si="39"/>
        <v>-490.7612205173977</v>
      </c>
      <c r="O99" s="6"/>
      <c r="P99" s="6">
        <v>84</v>
      </c>
      <c r="Q99" s="12">
        <f t="shared" si="40"/>
        <v>167.99323421499065</v>
      </c>
      <c r="R99" s="10">
        <f t="shared" si="41"/>
        <v>-22322.151916064817</v>
      </c>
      <c r="S99" s="11">
        <f t="shared" si="42"/>
        <v>0.37563570746428082</v>
      </c>
      <c r="T99" s="10">
        <f t="shared" si="44"/>
        <v>2.0486795701972729</v>
      </c>
    </row>
    <row r="100" spans="1:20">
      <c r="A100" s="3">
        <f t="shared" si="31"/>
        <v>59899.99999999976</v>
      </c>
      <c r="B100" s="2">
        <f t="shared" si="32"/>
        <v>908653.04039630305</v>
      </c>
      <c r="C100" s="3">
        <f t="shared" si="43"/>
        <v>3.0288434679876765E-2</v>
      </c>
      <c r="D100" s="3">
        <f t="shared" si="33"/>
        <v>3.3333333333333327E-8</v>
      </c>
      <c r="E100" s="3">
        <f>SUM(D$16:D100)</f>
        <v>2.8333333333333296E-6</v>
      </c>
      <c r="F100" s="3">
        <f t="shared" si="34"/>
        <v>-474.99999999994537</v>
      </c>
      <c r="G100" s="2"/>
      <c r="H100" s="2">
        <v>85</v>
      </c>
      <c r="I100" s="7">
        <f t="shared" si="35"/>
        <v>36612.086863417593</v>
      </c>
      <c r="J100" s="6">
        <f t="shared" si="36"/>
        <v>737206.67119667784</v>
      </c>
      <c r="K100" s="7">
        <f t="shared" si="37"/>
        <v>3.0288434679876765E-2</v>
      </c>
      <c r="L100" s="7">
        <f t="shared" si="38"/>
        <v>4.1085405033992399E-8</v>
      </c>
      <c r="M100" s="7">
        <f>SUM(L$16:L100)</f>
        <v>3.0090786392489797E-6</v>
      </c>
      <c r="N100" s="7">
        <f t="shared" si="39"/>
        <v>429.34682276594293</v>
      </c>
      <c r="O100" s="6"/>
      <c r="P100" s="6">
        <v>85</v>
      </c>
      <c r="Q100" s="12">
        <f t="shared" si="40"/>
        <v>175.74530591565002</v>
      </c>
      <c r="R100" s="10">
        <f t="shared" si="41"/>
        <v>-23287.913136582167</v>
      </c>
      <c r="S100" s="11">
        <f t="shared" si="42"/>
        <v>0.3887798520297539</v>
      </c>
      <c r="T100" s="10">
        <f t="shared" si="44"/>
        <v>2.0789680048771495</v>
      </c>
    </row>
    <row r="101" spans="1:20">
      <c r="A101" s="3"/>
      <c r="B101" s="2"/>
      <c r="C101" s="3"/>
      <c r="D101" s="3"/>
      <c r="E101" s="3"/>
      <c r="F101" s="3"/>
      <c r="G101" s="2"/>
      <c r="H101" s="2"/>
      <c r="I101" s="7"/>
      <c r="J101" s="6"/>
      <c r="K101" s="7"/>
      <c r="L101" s="7"/>
      <c r="M101" s="7"/>
      <c r="N101" s="7"/>
      <c r="O101" s="6"/>
      <c r="P101" s="6"/>
      <c r="Q101" s="12"/>
      <c r="R101" s="10"/>
      <c r="S101" s="11"/>
      <c r="T101" s="10"/>
    </row>
    <row r="102" spans="1:20">
      <c r="A102" s="3"/>
      <c r="B102" s="2"/>
      <c r="C102" s="3"/>
      <c r="D102" s="3"/>
      <c r="E102" s="3"/>
      <c r="F102" s="3"/>
      <c r="G102" s="2"/>
      <c r="H102" s="2"/>
      <c r="I102" s="7"/>
      <c r="J102" s="6"/>
      <c r="K102" s="7"/>
      <c r="L102" s="7"/>
      <c r="M102" s="7"/>
      <c r="N102" s="7"/>
      <c r="O102" s="6"/>
      <c r="P102" s="6"/>
      <c r="Q102" s="12"/>
      <c r="R102" s="10"/>
      <c r="S102" s="11"/>
      <c r="T102" s="10"/>
    </row>
    <row r="103" spans="1:20">
      <c r="A103" s="3"/>
      <c r="B103" s="2"/>
      <c r="C103" s="3"/>
      <c r="D103" s="3"/>
      <c r="E103" s="3"/>
      <c r="F103" s="3"/>
      <c r="G103" s="2"/>
      <c r="H103" s="2"/>
      <c r="I103" s="7"/>
      <c r="J103" s="6"/>
      <c r="K103" s="7"/>
      <c r="L103" s="7"/>
      <c r="M103" s="7"/>
      <c r="N103" s="7"/>
      <c r="O103" s="6"/>
      <c r="P103" s="6"/>
      <c r="Q103" s="12"/>
      <c r="R103" s="10"/>
      <c r="S103" s="11"/>
      <c r="T103" s="10"/>
    </row>
    <row r="104" spans="1:20">
      <c r="A104" s="3"/>
      <c r="B104" s="2"/>
      <c r="C104" s="3"/>
      <c r="D104" s="3"/>
      <c r="E104" s="3"/>
      <c r="F104" s="3"/>
      <c r="G104" s="2"/>
      <c r="H104" s="2"/>
      <c r="I104" s="7"/>
      <c r="J104" s="6"/>
      <c r="K104" s="7"/>
      <c r="L104" s="7"/>
      <c r="M104" s="7"/>
      <c r="N104" s="7"/>
      <c r="O104" s="6"/>
      <c r="P104" s="6"/>
      <c r="Q104" s="12"/>
      <c r="R104" s="10"/>
      <c r="S104" s="11"/>
      <c r="T104" s="10"/>
    </row>
    <row r="105" spans="1:20">
      <c r="A105" s="3"/>
      <c r="B105" s="2"/>
      <c r="C105" s="3"/>
      <c r="D105" s="3"/>
      <c r="E105" s="3"/>
      <c r="F105" s="3"/>
      <c r="G105" s="2"/>
      <c r="H105" s="2"/>
      <c r="I105" s="7"/>
      <c r="J105" s="6"/>
      <c r="K105" s="7"/>
      <c r="L105" s="7"/>
      <c r="M105" s="7"/>
      <c r="N105" s="7"/>
      <c r="O105" s="6"/>
      <c r="P105" s="6"/>
      <c r="Q105" s="12"/>
      <c r="R105" s="10"/>
      <c r="S105" s="11"/>
      <c r="T105" s="10"/>
    </row>
    <row r="106" spans="1:20">
      <c r="A106" s="3"/>
      <c r="B106" s="2"/>
      <c r="C106" s="3"/>
      <c r="D106" s="3"/>
      <c r="E106" s="3"/>
      <c r="F106" s="3"/>
      <c r="G106" s="2"/>
      <c r="H106" s="2"/>
      <c r="I106" s="7"/>
      <c r="J106" s="6"/>
      <c r="K106" s="7"/>
      <c r="L106" s="7"/>
      <c r="M106" s="7"/>
      <c r="N106" s="7"/>
      <c r="O106" s="6"/>
      <c r="P106" s="6"/>
      <c r="Q106" s="12"/>
      <c r="R106" s="10"/>
      <c r="S106" s="11"/>
      <c r="T106" s="10"/>
    </row>
    <row r="107" spans="1:20">
      <c r="A107" s="3"/>
      <c r="B107" s="2"/>
      <c r="C107" s="3"/>
      <c r="D107" s="3"/>
      <c r="E107" s="3"/>
      <c r="F107" s="3"/>
      <c r="G107" s="2"/>
      <c r="H107" s="2"/>
      <c r="I107" s="7"/>
      <c r="J107" s="6"/>
      <c r="K107" s="7"/>
      <c r="L107" s="7"/>
      <c r="M107" s="7"/>
      <c r="N107" s="7"/>
      <c r="O107" s="6"/>
      <c r="P107" s="6"/>
      <c r="Q107" s="12"/>
      <c r="R107" s="10"/>
      <c r="S107" s="11"/>
      <c r="T107" s="10"/>
    </row>
    <row r="108" spans="1:20">
      <c r="A108" s="3"/>
      <c r="B108" s="2"/>
      <c r="C108" s="3"/>
      <c r="D108" s="3"/>
      <c r="E108" s="3"/>
      <c r="F108" s="3"/>
      <c r="G108" s="2"/>
      <c r="H108" s="2"/>
      <c r="I108" s="7"/>
      <c r="J108" s="6"/>
      <c r="K108" s="7"/>
      <c r="L108" s="7"/>
      <c r="M108" s="7"/>
      <c r="N108" s="7"/>
      <c r="O108" s="6"/>
      <c r="P108" s="6"/>
      <c r="Q108" s="12"/>
      <c r="R108" s="10"/>
      <c r="S108" s="11"/>
      <c r="T108" s="10"/>
    </row>
    <row r="109" spans="1:20">
      <c r="A109" s="3"/>
      <c r="B109" s="2"/>
      <c r="C109" s="3"/>
      <c r="D109" s="3"/>
      <c r="E109" s="3"/>
      <c r="F109" s="3"/>
      <c r="G109" s="2"/>
      <c r="H109" s="2"/>
      <c r="I109" s="7"/>
      <c r="J109" s="6"/>
      <c r="K109" s="7"/>
      <c r="L109" s="7"/>
      <c r="M109" s="7"/>
      <c r="N109" s="7"/>
      <c r="O109" s="6"/>
      <c r="P109" s="6"/>
      <c r="Q109" s="12"/>
      <c r="R109" s="10"/>
      <c r="S109" s="11"/>
      <c r="T109" s="10"/>
    </row>
    <row r="110" spans="1:20">
      <c r="A110" s="3"/>
      <c r="B110" s="2"/>
      <c r="C110" s="3"/>
      <c r="D110" s="3"/>
      <c r="E110" s="3"/>
      <c r="F110" s="3"/>
      <c r="G110" s="2"/>
      <c r="H110" s="2"/>
      <c r="I110" s="7"/>
      <c r="J110" s="6"/>
      <c r="K110" s="7"/>
      <c r="L110" s="7"/>
      <c r="M110" s="7"/>
      <c r="N110" s="7"/>
      <c r="O110" s="6"/>
      <c r="P110" s="6"/>
      <c r="Q110" s="12"/>
      <c r="R110" s="10"/>
      <c r="S110" s="11"/>
      <c r="T110" s="10"/>
    </row>
    <row r="111" spans="1:20">
      <c r="A111" s="3"/>
      <c r="B111" s="2"/>
      <c r="C111" s="3"/>
      <c r="D111" s="3"/>
      <c r="E111" s="3"/>
      <c r="F111" s="3"/>
      <c r="G111" s="2"/>
      <c r="H111" s="2"/>
      <c r="I111" s="7"/>
      <c r="J111" s="6"/>
      <c r="K111" s="7"/>
      <c r="L111" s="7"/>
      <c r="M111" s="7"/>
      <c r="N111" s="7"/>
      <c r="O111" s="6"/>
      <c r="P111" s="6"/>
      <c r="Q111" s="12"/>
      <c r="R111" s="10"/>
      <c r="S111" s="11"/>
      <c r="T111" s="10"/>
    </row>
    <row r="112" spans="1:20">
      <c r="A112" s="3"/>
      <c r="B112" s="2"/>
      <c r="C112" s="3"/>
      <c r="D112" s="3"/>
      <c r="E112" s="3"/>
      <c r="F112" s="3"/>
      <c r="G112" s="2"/>
      <c r="H112" s="2"/>
      <c r="I112" s="7"/>
      <c r="J112" s="6"/>
      <c r="K112" s="7"/>
      <c r="L112" s="7"/>
      <c r="M112" s="7"/>
      <c r="N112" s="7"/>
      <c r="O112" s="6"/>
      <c r="P112" s="6"/>
      <c r="Q112" s="12"/>
      <c r="R112" s="10"/>
      <c r="S112" s="11"/>
      <c r="T112" s="10"/>
    </row>
    <row r="113" spans="1:20">
      <c r="A113" s="3"/>
      <c r="B113" s="2"/>
      <c r="C113" s="3"/>
      <c r="D113" s="3"/>
      <c r="E113" s="3"/>
      <c r="F113" s="3"/>
      <c r="G113" s="2"/>
      <c r="H113" s="2"/>
      <c r="I113" s="7"/>
      <c r="J113" s="6"/>
      <c r="K113" s="7"/>
      <c r="L113" s="7"/>
      <c r="M113" s="7"/>
      <c r="N113" s="7"/>
      <c r="O113" s="6"/>
      <c r="P113" s="6"/>
      <c r="Q113" s="12"/>
      <c r="R113" s="10"/>
      <c r="S113" s="11"/>
      <c r="T113" s="10"/>
    </row>
    <row r="114" spans="1:20">
      <c r="A114" s="3"/>
      <c r="B114" s="2"/>
      <c r="C114" s="3"/>
      <c r="D114" s="3"/>
      <c r="E114" s="3"/>
      <c r="F114" s="3"/>
      <c r="G114" s="2"/>
      <c r="H114" s="2"/>
      <c r="I114" s="7"/>
      <c r="J114" s="6"/>
      <c r="K114" s="7"/>
      <c r="L114" s="7"/>
      <c r="M114" s="7"/>
      <c r="N114" s="7"/>
      <c r="O114" s="6"/>
      <c r="P114" s="6"/>
      <c r="Q114" s="12"/>
      <c r="R114" s="10"/>
      <c r="S114" s="11"/>
      <c r="T114" s="10"/>
    </row>
    <row r="115" spans="1:20">
      <c r="A115" s="3"/>
      <c r="B115" s="2"/>
      <c r="C115" s="3"/>
      <c r="D115" s="3"/>
      <c r="E115" s="3"/>
      <c r="F115" s="3"/>
      <c r="G115" s="2"/>
      <c r="H115" s="2"/>
      <c r="I115" s="7"/>
      <c r="J115" s="6"/>
      <c r="K115" s="7"/>
      <c r="L115" s="7"/>
      <c r="M115" s="7"/>
      <c r="N115" s="7"/>
      <c r="O115" s="6"/>
      <c r="P115" s="6"/>
      <c r="Q115" s="12"/>
      <c r="R115" s="10"/>
      <c r="S115" s="11"/>
      <c r="T115" s="10"/>
    </row>
    <row r="116" spans="1:20">
      <c r="A116" s="3"/>
      <c r="B116" s="2"/>
      <c r="C116" s="3"/>
      <c r="D116" s="3"/>
      <c r="E116" s="3"/>
      <c r="F116" s="3"/>
      <c r="G116" s="2"/>
      <c r="H116" s="2"/>
      <c r="I116" s="7"/>
      <c r="J116" s="6"/>
      <c r="K116" s="7"/>
      <c r="L116" s="7"/>
      <c r="M116" s="7"/>
      <c r="N116" s="7"/>
      <c r="O116" s="6"/>
      <c r="P116" s="6"/>
      <c r="Q116" s="12"/>
      <c r="R116" s="10"/>
      <c r="S116" s="11"/>
      <c r="T116" s="10"/>
    </row>
    <row r="117" spans="1:20">
      <c r="A117" s="3"/>
      <c r="B117" s="2"/>
      <c r="C117" s="3"/>
      <c r="D117" s="3"/>
      <c r="E117" s="3"/>
      <c r="F117" s="3"/>
      <c r="G117" s="2"/>
      <c r="H117" s="2"/>
      <c r="I117" s="7"/>
      <c r="J117" s="6"/>
      <c r="K117" s="7"/>
      <c r="L117" s="7"/>
      <c r="M117" s="7"/>
      <c r="N117" s="7"/>
      <c r="O117" s="6"/>
      <c r="P117" s="6"/>
      <c r="Q117" s="12"/>
      <c r="R117" s="10"/>
      <c r="S117" s="11"/>
      <c r="T117" s="10"/>
    </row>
    <row r="118" spans="1:20">
      <c r="A118" s="3"/>
      <c r="B118" s="2"/>
      <c r="C118" s="3"/>
      <c r="D118" s="3"/>
      <c r="E118" s="3"/>
      <c r="F118" s="3"/>
      <c r="G118" s="2"/>
      <c r="H118" s="2"/>
      <c r="I118" s="7"/>
      <c r="J118" s="6"/>
      <c r="K118" s="7"/>
      <c r="L118" s="7"/>
      <c r="M118" s="7"/>
      <c r="N118" s="7"/>
      <c r="O118" s="6"/>
      <c r="P118" s="6"/>
      <c r="Q118" s="12"/>
      <c r="R118" s="10"/>
      <c r="S118" s="11"/>
      <c r="T118" s="10"/>
    </row>
    <row r="119" spans="1:20">
      <c r="A119" s="3"/>
      <c r="B119" s="2"/>
      <c r="C119" s="3"/>
      <c r="D119" s="3"/>
      <c r="E119" s="3"/>
      <c r="F119" s="3"/>
      <c r="G119" s="2"/>
      <c r="H119" s="2"/>
      <c r="I119" s="7"/>
      <c r="J119" s="6"/>
      <c r="K119" s="7"/>
      <c r="L119" s="7"/>
      <c r="M119" s="7"/>
      <c r="N119" s="7"/>
      <c r="O119" s="6"/>
      <c r="P119" s="6"/>
      <c r="Q119" s="12"/>
      <c r="R119" s="10"/>
      <c r="S119" s="11"/>
      <c r="T119" s="10"/>
    </row>
    <row r="120" spans="1:20">
      <c r="A120" s="3"/>
      <c r="B120" s="2"/>
      <c r="C120" s="3"/>
      <c r="D120" s="3"/>
      <c r="E120" s="3"/>
      <c r="F120" s="3"/>
      <c r="G120" s="2"/>
      <c r="H120" s="2"/>
      <c r="I120" s="7"/>
      <c r="J120" s="6"/>
      <c r="K120" s="7"/>
      <c r="L120" s="7"/>
      <c r="M120" s="7"/>
      <c r="N120" s="7"/>
      <c r="O120" s="6"/>
      <c r="P120" s="6"/>
      <c r="Q120" s="12"/>
      <c r="R120" s="10"/>
      <c r="S120" s="11"/>
      <c r="T120" s="10"/>
    </row>
    <row r="121" spans="1:20">
      <c r="A121" s="3"/>
      <c r="B121" s="2"/>
      <c r="C121" s="3"/>
      <c r="D121" s="3"/>
      <c r="E121" s="3"/>
      <c r="F121" s="3"/>
      <c r="G121" s="2"/>
      <c r="H121" s="2"/>
      <c r="I121" s="7"/>
      <c r="J121" s="6"/>
      <c r="K121" s="7"/>
      <c r="L121" s="7"/>
      <c r="M121" s="7"/>
      <c r="N121" s="7"/>
      <c r="O121" s="6"/>
      <c r="P121" s="6"/>
      <c r="Q121" s="12"/>
      <c r="R121" s="10"/>
      <c r="S121" s="11"/>
      <c r="T121" s="10"/>
    </row>
    <row r="122" spans="1:20">
      <c r="A122" s="3"/>
      <c r="B122" s="2"/>
      <c r="C122" s="3"/>
      <c r="D122" s="3"/>
      <c r="E122" s="3"/>
      <c r="F122" s="3"/>
      <c r="G122" s="2"/>
      <c r="H122" s="2"/>
      <c r="I122" s="7"/>
      <c r="J122" s="6"/>
      <c r="K122" s="7"/>
      <c r="L122" s="7"/>
      <c r="M122" s="7"/>
      <c r="N122" s="7"/>
      <c r="O122" s="6"/>
      <c r="P122" s="6"/>
      <c r="Q122" s="12"/>
      <c r="R122" s="10"/>
      <c r="S122" s="11"/>
      <c r="T122" s="10"/>
    </row>
    <row r="123" spans="1:20">
      <c r="A123" s="3"/>
      <c r="B123" s="2"/>
      <c r="C123" s="3"/>
      <c r="D123" s="3"/>
      <c r="E123" s="3"/>
      <c r="F123" s="3"/>
      <c r="G123" s="2"/>
      <c r="H123" s="2"/>
      <c r="I123" s="7"/>
      <c r="J123" s="6"/>
      <c r="K123" s="7"/>
      <c r="L123" s="7"/>
      <c r="M123" s="7"/>
      <c r="N123" s="7"/>
      <c r="O123" s="6"/>
      <c r="P123" s="6"/>
      <c r="Q123" s="12"/>
      <c r="R123" s="10"/>
      <c r="S123" s="11"/>
      <c r="T123" s="10"/>
    </row>
    <row r="124" spans="1:20">
      <c r="A124" s="3"/>
      <c r="B124" s="2"/>
      <c r="C124" s="3"/>
      <c r="D124" s="3"/>
      <c r="E124" s="3"/>
      <c r="F124" s="3"/>
      <c r="G124" s="2"/>
      <c r="H124" s="2"/>
      <c r="I124" s="7"/>
      <c r="J124" s="6"/>
      <c r="K124" s="7"/>
      <c r="L124" s="7"/>
      <c r="M124" s="7"/>
      <c r="N124" s="7"/>
      <c r="O124" s="6"/>
      <c r="P124" s="6"/>
      <c r="Q124" s="12"/>
      <c r="R124" s="10"/>
      <c r="S124" s="11"/>
      <c r="T124" s="10"/>
    </row>
    <row r="125" spans="1:20">
      <c r="A125" s="3"/>
      <c r="B125" s="2"/>
      <c r="C125" s="3"/>
      <c r="D125" s="3"/>
      <c r="E125" s="3"/>
      <c r="F125" s="3"/>
      <c r="G125" s="2"/>
      <c r="H125" s="2"/>
      <c r="I125" s="7"/>
      <c r="J125" s="6"/>
      <c r="K125" s="7"/>
      <c r="L125" s="7"/>
      <c r="M125" s="7"/>
      <c r="N125" s="7"/>
      <c r="O125" s="6"/>
      <c r="P125" s="6"/>
      <c r="Q125" s="12"/>
      <c r="R125" s="10"/>
      <c r="S125" s="11"/>
      <c r="T125" s="10"/>
    </row>
    <row r="126" spans="1:20">
      <c r="A126" s="3"/>
      <c r="B126" s="2"/>
      <c r="C126" s="3"/>
      <c r="D126" s="3"/>
      <c r="E126" s="3"/>
      <c r="F126" s="3"/>
      <c r="G126" s="2"/>
      <c r="H126" s="2"/>
      <c r="I126" s="7"/>
      <c r="J126" s="6"/>
      <c r="K126" s="7"/>
      <c r="L126" s="7"/>
      <c r="M126" s="7"/>
      <c r="N126" s="7"/>
      <c r="O126" s="6"/>
      <c r="P126" s="6"/>
      <c r="Q126" s="12"/>
      <c r="R126" s="10"/>
      <c r="S126" s="11"/>
      <c r="T126" s="10"/>
    </row>
    <row r="127" spans="1:20">
      <c r="A127" s="3"/>
      <c r="B127" s="2"/>
      <c r="C127" s="3"/>
      <c r="D127" s="3"/>
      <c r="E127" s="3"/>
      <c r="F127" s="3"/>
      <c r="G127" s="2"/>
      <c r="H127" s="2"/>
      <c r="I127" s="7"/>
      <c r="J127" s="6"/>
      <c r="K127" s="7"/>
      <c r="L127" s="7"/>
      <c r="M127" s="7"/>
      <c r="N127" s="7"/>
      <c r="O127" s="6"/>
      <c r="P127" s="6"/>
      <c r="Q127" s="12"/>
      <c r="R127" s="10"/>
      <c r="S127" s="11"/>
      <c r="T127" s="10"/>
    </row>
    <row r="128" spans="1:20">
      <c r="A128" s="3"/>
      <c r="B128" s="2"/>
      <c r="C128" s="3"/>
      <c r="D128" s="3"/>
      <c r="E128" s="3"/>
      <c r="F128" s="3"/>
      <c r="G128" s="2"/>
      <c r="H128" s="2"/>
      <c r="I128" s="7"/>
      <c r="J128" s="6"/>
      <c r="K128" s="7"/>
      <c r="L128" s="7"/>
      <c r="M128" s="7"/>
      <c r="N128" s="7"/>
      <c r="O128" s="6"/>
      <c r="P128" s="6"/>
      <c r="Q128" s="12"/>
      <c r="R128" s="10"/>
      <c r="S128" s="11"/>
      <c r="T128" s="10"/>
    </row>
    <row r="129" spans="1:20">
      <c r="A129" s="3"/>
      <c r="B129" s="2"/>
      <c r="C129" s="3"/>
      <c r="D129" s="3"/>
      <c r="E129" s="3"/>
      <c r="F129" s="3"/>
      <c r="G129" s="2"/>
      <c r="H129" s="2"/>
      <c r="I129" s="7"/>
      <c r="J129" s="6"/>
      <c r="K129" s="7"/>
      <c r="L129" s="7"/>
      <c r="M129" s="7"/>
      <c r="N129" s="7"/>
      <c r="O129" s="6"/>
      <c r="P129" s="6"/>
      <c r="Q129" s="12"/>
      <c r="R129" s="10"/>
      <c r="S129" s="11"/>
      <c r="T129" s="10"/>
    </row>
    <row r="130" spans="1:20">
      <c r="A130" s="3"/>
      <c r="B130" s="2"/>
      <c r="C130" s="3"/>
      <c r="D130" s="3"/>
      <c r="E130" s="3"/>
      <c r="F130" s="3"/>
      <c r="G130" s="2"/>
      <c r="H130" s="2"/>
      <c r="I130" s="7"/>
      <c r="J130" s="6"/>
      <c r="K130" s="7"/>
      <c r="L130" s="7"/>
      <c r="M130" s="7"/>
      <c r="N130" s="7"/>
      <c r="O130" s="6"/>
      <c r="P130" s="6"/>
      <c r="Q130" s="12"/>
      <c r="R130" s="10"/>
      <c r="S130" s="11"/>
      <c r="T130" s="10"/>
    </row>
    <row r="131" spans="1:20">
      <c r="A131" s="3"/>
      <c r="B131" s="2"/>
      <c r="C131" s="3"/>
      <c r="D131" s="3"/>
      <c r="E131" s="3"/>
      <c r="F131" s="3"/>
      <c r="G131" s="2"/>
      <c r="H131" s="2"/>
      <c r="I131" s="7"/>
      <c r="J131" s="6"/>
      <c r="K131" s="7"/>
      <c r="L131" s="7"/>
      <c r="M131" s="7"/>
      <c r="N131" s="7"/>
      <c r="O131" s="6"/>
      <c r="P131" s="6"/>
      <c r="Q131" s="12"/>
      <c r="R131" s="10"/>
      <c r="S131" s="11"/>
      <c r="T131" s="10"/>
    </row>
    <row r="132" spans="1:20">
      <c r="A132" s="3"/>
      <c r="B132" s="2"/>
      <c r="C132" s="3"/>
      <c r="D132" s="3"/>
      <c r="E132" s="3"/>
      <c r="F132" s="3"/>
      <c r="G132" s="2"/>
      <c r="H132" s="2"/>
      <c r="I132" s="7"/>
      <c r="J132" s="6"/>
      <c r="K132" s="7"/>
      <c r="L132" s="7"/>
      <c r="M132" s="7"/>
      <c r="N132" s="7"/>
      <c r="O132" s="6"/>
      <c r="P132" s="6"/>
      <c r="Q132" s="12"/>
      <c r="R132" s="10"/>
      <c r="S132" s="11"/>
      <c r="T132" s="10"/>
    </row>
    <row r="133" spans="1:20">
      <c r="A133" s="3"/>
      <c r="B133" s="2"/>
      <c r="C133" s="3"/>
      <c r="D133" s="3"/>
      <c r="E133" s="3"/>
      <c r="F133" s="3"/>
      <c r="G133" s="2"/>
      <c r="H133" s="2"/>
      <c r="I133" s="7"/>
      <c r="J133" s="6"/>
      <c r="K133" s="7"/>
      <c r="L133" s="7"/>
      <c r="M133" s="7"/>
      <c r="N133" s="7"/>
      <c r="O133" s="6"/>
      <c r="P133" s="6"/>
      <c r="Q133" s="12"/>
      <c r="R133" s="10"/>
      <c r="S133" s="11"/>
      <c r="T133" s="10"/>
    </row>
    <row r="134" spans="1:20">
      <c r="A134" s="3"/>
      <c r="B134" s="2"/>
      <c r="C134" s="3"/>
      <c r="D134" s="3"/>
      <c r="E134" s="3"/>
      <c r="F134" s="3"/>
      <c r="G134" s="2"/>
      <c r="H134" s="2"/>
      <c r="I134" s="7"/>
      <c r="J134" s="6"/>
      <c r="K134" s="7"/>
      <c r="L134" s="7"/>
      <c r="M134" s="7"/>
      <c r="N134" s="7"/>
      <c r="O134" s="6"/>
      <c r="P134" s="6"/>
      <c r="Q134" s="12"/>
      <c r="R134" s="10"/>
      <c r="S134" s="11"/>
      <c r="T134" s="10"/>
    </row>
    <row r="135" spans="1:20">
      <c r="A135" s="3"/>
      <c r="B135" s="2"/>
      <c r="C135" s="3"/>
      <c r="D135" s="3"/>
      <c r="E135" s="3"/>
      <c r="F135" s="3"/>
      <c r="G135" s="2"/>
      <c r="H135" s="2"/>
      <c r="I135" s="7"/>
      <c r="J135" s="6"/>
      <c r="K135" s="7"/>
      <c r="L135" s="7"/>
      <c r="M135" s="7"/>
      <c r="N135" s="7"/>
      <c r="O135" s="6"/>
      <c r="P135" s="6"/>
      <c r="Q135" s="12"/>
      <c r="R135" s="10"/>
      <c r="S135" s="11"/>
      <c r="T135" s="10"/>
    </row>
    <row r="136" spans="1:20">
      <c r="A136" s="3"/>
      <c r="B136" s="2"/>
      <c r="C136" s="3"/>
      <c r="D136" s="3"/>
      <c r="E136" s="3"/>
      <c r="F136" s="3"/>
      <c r="G136" s="2"/>
      <c r="H136" s="2"/>
      <c r="I136" s="7"/>
      <c r="J136" s="6"/>
      <c r="K136" s="7"/>
      <c r="L136" s="7"/>
      <c r="M136" s="7"/>
      <c r="N136" s="7"/>
      <c r="O136" s="6"/>
      <c r="P136" s="6"/>
      <c r="Q136" s="12"/>
      <c r="R136" s="10"/>
      <c r="S136" s="11"/>
      <c r="T136" s="10"/>
    </row>
    <row r="137" spans="1:20">
      <c r="A137" s="3"/>
      <c r="B137" s="2"/>
      <c r="C137" s="3"/>
      <c r="D137" s="3"/>
      <c r="E137" s="3"/>
      <c r="F137" s="3"/>
      <c r="G137" s="2"/>
      <c r="H137" s="2"/>
      <c r="I137" s="7"/>
      <c r="J137" s="6"/>
      <c r="K137" s="7"/>
      <c r="L137" s="7"/>
      <c r="M137" s="7"/>
      <c r="N137" s="7"/>
      <c r="O137" s="6"/>
      <c r="P137" s="6"/>
      <c r="Q137" s="12"/>
      <c r="R137" s="10"/>
      <c r="S137" s="11"/>
      <c r="T137" s="10"/>
    </row>
    <row r="138" spans="1:20">
      <c r="A138" s="3"/>
      <c r="B138" s="2"/>
      <c r="C138" s="3"/>
      <c r="D138" s="3"/>
      <c r="E138" s="3"/>
      <c r="F138" s="3"/>
      <c r="G138" s="2"/>
      <c r="H138" s="2"/>
      <c r="I138" s="7"/>
      <c r="J138" s="6"/>
      <c r="K138" s="7"/>
      <c r="L138" s="7"/>
      <c r="M138" s="7"/>
      <c r="N138" s="7"/>
      <c r="O138" s="6"/>
      <c r="P138" s="6"/>
      <c r="Q138" s="12"/>
      <c r="R138" s="10"/>
      <c r="S138" s="11"/>
      <c r="T138" s="10"/>
    </row>
    <row r="139" spans="1:20">
      <c r="A139" s="3"/>
      <c r="B139" s="2"/>
      <c r="C139" s="3"/>
      <c r="D139" s="3"/>
      <c r="E139" s="3"/>
      <c r="F139" s="3"/>
      <c r="G139" s="2"/>
      <c r="H139" s="2"/>
      <c r="I139" s="7"/>
      <c r="J139" s="6"/>
      <c r="K139" s="7"/>
      <c r="L139" s="7"/>
      <c r="M139" s="7"/>
      <c r="N139" s="7"/>
      <c r="O139" s="6"/>
      <c r="P139" s="6"/>
      <c r="Q139" s="12"/>
      <c r="R139" s="10"/>
      <c r="S139" s="11"/>
      <c r="T139" s="10"/>
    </row>
    <row r="140" spans="1:20">
      <c r="A140" s="3"/>
      <c r="B140" s="2"/>
      <c r="C140" s="3"/>
      <c r="D140" s="3"/>
      <c r="E140" s="3"/>
      <c r="F140" s="3"/>
      <c r="G140" s="2"/>
      <c r="H140" s="2"/>
      <c r="I140" s="7"/>
      <c r="J140" s="6"/>
      <c r="K140" s="7"/>
      <c r="L140" s="7"/>
      <c r="M140" s="7"/>
      <c r="N140" s="7"/>
      <c r="O140" s="6"/>
      <c r="P140" s="6"/>
      <c r="Q140" s="12"/>
      <c r="R140" s="10"/>
      <c r="S140" s="11"/>
      <c r="T140" s="10"/>
    </row>
    <row r="141" spans="1:20">
      <c r="A141" s="3"/>
      <c r="B141" s="2"/>
      <c r="C141" s="3"/>
      <c r="D141" s="3"/>
      <c r="E141" s="3"/>
      <c r="F141" s="3"/>
      <c r="G141" s="2"/>
      <c r="H141" s="2"/>
      <c r="I141" s="7"/>
      <c r="J141" s="6"/>
      <c r="K141" s="7"/>
      <c r="L141" s="7"/>
      <c r="M141" s="7"/>
      <c r="N141" s="7"/>
      <c r="O141" s="6"/>
      <c r="P141" s="6"/>
      <c r="Q141" s="12"/>
      <c r="R141" s="10"/>
      <c r="S141" s="11"/>
      <c r="T141" s="10"/>
    </row>
    <row r="142" spans="1:20">
      <c r="A142" s="3"/>
      <c r="B142" s="2"/>
      <c r="C142" s="3"/>
      <c r="D142" s="3"/>
      <c r="E142" s="3"/>
      <c r="F142" s="3"/>
      <c r="G142" s="2"/>
      <c r="H142" s="2"/>
      <c r="I142" s="7"/>
      <c r="J142" s="6"/>
      <c r="K142" s="7"/>
      <c r="L142" s="7"/>
      <c r="M142" s="7"/>
      <c r="N142" s="7"/>
      <c r="O142" s="6"/>
      <c r="P142" s="6"/>
      <c r="Q142" s="12"/>
      <c r="R142" s="10"/>
      <c r="S142" s="11"/>
      <c r="T142" s="10"/>
    </row>
    <row r="143" spans="1:20">
      <c r="A143" s="3"/>
      <c r="B143" s="2"/>
      <c r="C143" s="3"/>
      <c r="D143" s="3"/>
      <c r="E143" s="3"/>
      <c r="F143" s="3"/>
      <c r="G143" s="2"/>
      <c r="H143" s="2"/>
      <c r="I143" s="7"/>
      <c r="J143" s="6"/>
      <c r="K143" s="7"/>
      <c r="L143" s="7"/>
      <c r="M143" s="7"/>
      <c r="N143" s="7"/>
      <c r="O143" s="6"/>
      <c r="P143" s="6"/>
      <c r="Q143" s="12"/>
      <c r="R143" s="10"/>
      <c r="S143" s="11"/>
      <c r="T143" s="10"/>
    </row>
    <row r="144" spans="1:20">
      <c r="A144" s="3"/>
      <c r="B144" s="2"/>
      <c r="C144" s="3"/>
      <c r="D144" s="3"/>
      <c r="E144" s="3"/>
      <c r="F144" s="3"/>
      <c r="G144" s="2"/>
      <c r="H144" s="2"/>
      <c r="I144" s="7"/>
      <c r="J144" s="6"/>
      <c r="K144" s="7"/>
      <c r="L144" s="7"/>
      <c r="M144" s="7"/>
      <c r="N144" s="7"/>
      <c r="O144" s="6"/>
      <c r="P144" s="6"/>
      <c r="Q144" s="12"/>
      <c r="R144" s="10"/>
      <c r="S144" s="11"/>
      <c r="T144" s="10"/>
    </row>
    <row r="145" spans="1:20">
      <c r="A145" s="3"/>
      <c r="B145" s="2"/>
      <c r="C145" s="3"/>
      <c r="D145" s="3"/>
      <c r="E145" s="3"/>
      <c r="F145" s="3"/>
      <c r="G145" s="2"/>
      <c r="H145" s="2"/>
      <c r="I145" s="7"/>
      <c r="J145" s="6"/>
      <c r="K145" s="7"/>
      <c r="L145" s="7"/>
      <c r="M145" s="7"/>
      <c r="N145" s="7"/>
      <c r="O145" s="6"/>
      <c r="P145" s="6"/>
      <c r="Q145" s="12"/>
      <c r="R145" s="10"/>
      <c r="S145" s="11"/>
      <c r="T145" s="10"/>
    </row>
    <row r="146" spans="1:20">
      <c r="A146" s="3"/>
      <c r="B146" s="2"/>
      <c r="C146" s="3"/>
      <c r="D146" s="3"/>
      <c r="E146" s="3"/>
      <c r="F146" s="3"/>
      <c r="G146" s="2"/>
      <c r="H146" s="2"/>
      <c r="I146" s="7"/>
      <c r="J146" s="6"/>
      <c r="K146" s="7"/>
      <c r="L146" s="7"/>
      <c r="M146" s="7"/>
      <c r="N146" s="7"/>
      <c r="O146" s="6"/>
      <c r="P146" s="6"/>
      <c r="Q146" s="12"/>
      <c r="R146" s="10"/>
      <c r="S146" s="11"/>
      <c r="T146" s="10"/>
    </row>
    <row r="147" spans="1:20">
      <c r="A147" s="3"/>
      <c r="B147" s="2"/>
      <c r="C147" s="3"/>
      <c r="D147" s="3"/>
      <c r="E147" s="3"/>
      <c r="F147" s="3"/>
      <c r="G147" s="2"/>
      <c r="H147" s="2"/>
      <c r="I147" s="7"/>
      <c r="J147" s="6"/>
      <c r="K147" s="7"/>
      <c r="L147" s="7"/>
      <c r="M147" s="7"/>
      <c r="N147" s="7"/>
      <c r="O147" s="6"/>
      <c r="P147" s="6"/>
      <c r="Q147" s="12"/>
      <c r="R147" s="10"/>
      <c r="S147" s="11"/>
      <c r="T147" s="10"/>
    </row>
    <row r="148" spans="1:20">
      <c r="A148" s="3"/>
      <c r="B148" s="2"/>
      <c r="C148" s="3"/>
      <c r="D148" s="3"/>
      <c r="E148" s="3"/>
      <c r="F148" s="3"/>
      <c r="G148" s="2"/>
      <c r="H148" s="2"/>
      <c r="I148" s="7"/>
      <c r="J148" s="6"/>
      <c r="K148" s="7"/>
      <c r="L148" s="7"/>
      <c r="M148" s="7"/>
      <c r="N148" s="7"/>
      <c r="O148" s="6"/>
      <c r="P148" s="6"/>
      <c r="Q148" s="12"/>
      <c r="R148" s="10"/>
      <c r="S148" s="11"/>
      <c r="T148" s="10"/>
    </row>
    <row r="149" spans="1:20">
      <c r="A149" s="3"/>
      <c r="B149" s="2"/>
      <c r="C149" s="3"/>
      <c r="D149" s="3"/>
      <c r="E149" s="3"/>
      <c r="F149" s="3"/>
      <c r="G149" s="2"/>
      <c r="H149" s="2"/>
      <c r="I149" s="7"/>
      <c r="J149" s="6"/>
      <c r="K149" s="7"/>
      <c r="L149" s="7"/>
      <c r="M149" s="7"/>
      <c r="N149" s="7"/>
      <c r="O149" s="6"/>
      <c r="P149" s="6"/>
      <c r="Q149" s="12"/>
      <c r="R149" s="10"/>
      <c r="S149" s="11"/>
      <c r="T149" s="10"/>
    </row>
    <row r="150" spans="1:20">
      <c r="A150" s="3"/>
      <c r="B150" s="2"/>
      <c r="C150" s="3"/>
      <c r="D150" s="3"/>
      <c r="E150" s="3"/>
      <c r="F150" s="3"/>
      <c r="G150" s="2"/>
      <c r="H150" s="2"/>
      <c r="I150" s="7"/>
      <c r="J150" s="6"/>
      <c r="K150" s="7"/>
      <c r="L150" s="7"/>
      <c r="M150" s="7"/>
      <c r="N150" s="7"/>
      <c r="O150" s="6"/>
      <c r="P150" s="6"/>
      <c r="Q150" s="12"/>
      <c r="R150" s="10"/>
      <c r="S150" s="11"/>
      <c r="T150" s="10"/>
    </row>
    <row r="151" spans="1:20">
      <c r="A151" s="3"/>
      <c r="B151" s="2"/>
      <c r="C151" s="3"/>
      <c r="D151" s="3"/>
      <c r="E151" s="3"/>
      <c r="F151" s="3"/>
      <c r="G151" s="2"/>
      <c r="H151" s="2"/>
      <c r="I151" s="7"/>
      <c r="J151" s="6"/>
      <c r="K151" s="7"/>
      <c r="L151" s="7"/>
      <c r="M151" s="7"/>
      <c r="N151" s="7"/>
      <c r="O151" s="6"/>
      <c r="P151" s="6"/>
      <c r="Q151" s="12"/>
      <c r="R151" s="10"/>
      <c r="S151" s="11"/>
      <c r="T151" s="10"/>
    </row>
    <row r="152" spans="1:20">
      <c r="A152" s="3"/>
      <c r="B152" s="2"/>
      <c r="C152" s="3"/>
      <c r="D152" s="3"/>
      <c r="E152" s="3"/>
      <c r="F152" s="3"/>
      <c r="G152" s="2"/>
      <c r="H152" s="2"/>
      <c r="I152" s="7"/>
      <c r="J152" s="6"/>
      <c r="K152" s="7"/>
      <c r="L152" s="7"/>
      <c r="M152" s="7"/>
      <c r="N152" s="7"/>
      <c r="O152" s="6"/>
      <c r="P152" s="6"/>
      <c r="Q152" s="12"/>
      <c r="R152" s="10"/>
      <c r="S152" s="11"/>
      <c r="T152" s="10"/>
    </row>
    <row r="153" spans="1:20">
      <c r="A153" s="3"/>
      <c r="B153" s="2"/>
      <c r="C153" s="3"/>
      <c r="D153" s="3"/>
      <c r="E153" s="3"/>
      <c r="F153" s="3"/>
      <c r="G153" s="2"/>
      <c r="H153" s="2"/>
      <c r="I153" s="7"/>
      <c r="J153" s="6"/>
      <c r="K153" s="7"/>
      <c r="L153" s="7"/>
      <c r="M153" s="7"/>
      <c r="N153" s="7"/>
      <c r="O153" s="6"/>
      <c r="P153" s="6"/>
      <c r="Q153" s="12"/>
      <c r="R153" s="10"/>
      <c r="S153" s="11"/>
      <c r="T153" s="10"/>
    </row>
    <row r="154" spans="1:20">
      <c r="A154" s="3"/>
      <c r="B154" s="2"/>
      <c r="C154" s="3"/>
      <c r="D154" s="3"/>
      <c r="E154" s="3"/>
      <c r="F154" s="3"/>
      <c r="G154" s="2"/>
      <c r="H154" s="2"/>
      <c r="I154" s="7"/>
      <c r="J154" s="6"/>
      <c r="K154" s="7"/>
      <c r="L154" s="7"/>
      <c r="M154" s="7"/>
      <c r="N154" s="7"/>
      <c r="O154" s="6"/>
      <c r="P154" s="6"/>
      <c r="Q154" s="12"/>
      <c r="R154" s="10"/>
      <c r="S154" s="11"/>
      <c r="T154" s="10"/>
    </row>
    <row r="155" spans="1:20">
      <c r="A155" s="3"/>
      <c r="B155" s="2"/>
      <c r="C155" s="3"/>
      <c r="D155" s="3"/>
      <c r="E155" s="3"/>
      <c r="F155" s="3"/>
      <c r="G155" s="2"/>
      <c r="H155" s="2"/>
      <c r="I155" s="7"/>
      <c r="J155" s="6"/>
      <c r="K155" s="7"/>
      <c r="L155" s="7"/>
      <c r="M155" s="7"/>
      <c r="N155" s="7"/>
      <c r="O155" s="6"/>
      <c r="P155" s="6"/>
      <c r="Q155" s="12"/>
      <c r="R155" s="10"/>
      <c r="S155" s="11"/>
      <c r="T155" s="10"/>
    </row>
    <row r="156" spans="1:20">
      <c r="A156" s="3"/>
      <c r="B156" s="2"/>
      <c r="C156" s="3"/>
      <c r="D156" s="3"/>
      <c r="E156" s="3"/>
      <c r="F156" s="3"/>
      <c r="G156" s="2"/>
      <c r="H156" s="2"/>
      <c r="I156" s="7"/>
      <c r="J156" s="6"/>
      <c r="K156" s="7"/>
      <c r="L156" s="7"/>
      <c r="M156" s="7"/>
      <c r="N156" s="7"/>
      <c r="O156" s="6"/>
      <c r="P156" s="6"/>
      <c r="Q156" s="12"/>
      <c r="R156" s="10"/>
      <c r="S156" s="11"/>
      <c r="T156" s="10"/>
    </row>
    <row r="157" spans="1:20">
      <c r="A157" s="3"/>
      <c r="B157" s="2"/>
      <c r="C157" s="3"/>
      <c r="D157" s="3"/>
      <c r="E157" s="3"/>
      <c r="F157" s="3"/>
      <c r="G157" s="2"/>
      <c r="H157" s="2"/>
      <c r="I157" s="7"/>
      <c r="J157" s="6"/>
      <c r="K157" s="7"/>
      <c r="L157" s="7"/>
      <c r="M157" s="7"/>
      <c r="N157" s="7"/>
      <c r="O157" s="6"/>
      <c r="P157" s="6"/>
      <c r="Q157" s="12"/>
      <c r="R157" s="10"/>
      <c r="S157" s="11"/>
      <c r="T157" s="10"/>
    </row>
    <row r="158" spans="1:20">
      <c r="A158" s="3"/>
      <c r="B158" s="2"/>
      <c r="C158" s="3"/>
      <c r="D158" s="3"/>
      <c r="E158" s="3"/>
      <c r="F158" s="3"/>
      <c r="G158" s="2"/>
      <c r="H158" s="2"/>
      <c r="I158" s="7"/>
      <c r="J158" s="6"/>
      <c r="K158" s="7"/>
      <c r="L158" s="7"/>
      <c r="M158" s="7"/>
      <c r="N158" s="7"/>
      <c r="O158" s="6"/>
      <c r="P158" s="6"/>
      <c r="Q158" s="12"/>
      <c r="R158" s="10"/>
      <c r="S158" s="11"/>
      <c r="T158" s="10"/>
    </row>
    <row r="159" spans="1:20">
      <c r="A159" s="3"/>
      <c r="B159" s="2"/>
      <c r="C159" s="3"/>
      <c r="D159" s="3"/>
      <c r="E159" s="3"/>
      <c r="F159" s="3"/>
      <c r="G159" s="2"/>
      <c r="H159" s="2"/>
      <c r="I159" s="7"/>
      <c r="J159" s="6"/>
      <c r="K159" s="7"/>
      <c r="L159" s="7"/>
      <c r="M159" s="7"/>
      <c r="N159" s="7"/>
      <c r="O159" s="6"/>
      <c r="P159" s="6"/>
      <c r="Q159" s="12"/>
      <c r="R159" s="10"/>
      <c r="S159" s="11"/>
      <c r="T159" s="10"/>
    </row>
    <row r="160" spans="1:20">
      <c r="A160" s="3"/>
      <c r="B160" s="2"/>
      <c r="C160" s="3"/>
      <c r="D160" s="3"/>
      <c r="E160" s="3"/>
      <c r="F160" s="3"/>
      <c r="G160" s="2"/>
      <c r="H160" s="2"/>
      <c r="I160" s="7"/>
      <c r="J160" s="6"/>
      <c r="K160" s="7"/>
      <c r="L160" s="7"/>
      <c r="M160" s="7"/>
      <c r="N160" s="7"/>
      <c r="O160" s="6"/>
      <c r="P160" s="6"/>
      <c r="Q160" s="12"/>
      <c r="R160" s="10"/>
      <c r="S160" s="11"/>
      <c r="T160" s="10"/>
    </row>
    <row r="161" spans="1:20">
      <c r="A161" s="3"/>
      <c r="B161" s="2"/>
      <c r="C161" s="3"/>
      <c r="D161" s="3"/>
      <c r="E161" s="3"/>
      <c r="F161" s="3"/>
      <c r="G161" s="2"/>
      <c r="H161" s="2"/>
      <c r="I161" s="7"/>
      <c r="J161" s="6"/>
      <c r="K161" s="7"/>
      <c r="L161" s="7"/>
      <c r="M161" s="7"/>
      <c r="N161" s="7"/>
      <c r="O161" s="6"/>
      <c r="P161" s="6"/>
      <c r="Q161" s="12"/>
      <c r="R161" s="10"/>
      <c r="S161" s="11"/>
      <c r="T161" s="10"/>
    </row>
    <row r="162" spans="1:20">
      <c r="A162" s="3"/>
      <c r="B162" s="2"/>
      <c r="C162" s="3"/>
      <c r="D162" s="3"/>
      <c r="E162" s="3"/>
      <c r="F162" s="3"/>
      <c r="G162" s="2"/>
      <c r="H162" s="2"/>
      <c r="I162" s="7"/>
      <c r="J162" s="6"/>
      <c r="K162" s="7"/>
      <c r="L162" s="7"/>
      <c r="M162" s="7"/>
      <c r="N162" s="7"/>
      <c r="O162" s="6"/>
      <c r="P162" s="6"/>
      <c r="Q162" s="12"/>
      <c r="R162" s="10"/>
      <c r="S162" s="11"/>
      <c r="T162" s="10"/>
    </row>
    <row r="163" spans="1:20">
      <c r="A163" s="3"/>
      <c r="B163" s="2"/>
      <c r="C163" s="3"/>
      <c r="D163" s="3"/>
      <c r="E163" s="3"/>
      <c r="F163" s="3"/>
      <c r="G163" s="2"/>
      <c r="H163" s="2"/>
      <c r="I163" s="7"/>
      <c r="J163" s="6"/>
      <c r="K163" s="7"/>
      <c r="L163" s="7"/>
      <c r="M163" s="7"/>
      <c r="N163" s="7"/>
      <c r="O163" s="6"/>
      <c r="P163" s="6"/>
      <c r="Q163" s="12"/>
      <c r="R163" s="10"/>
      <c r="S163" s="11"/>
      <c r="T163" s="10"/>
    </row>
    <row r="164" spans="1:20">
      <c r="A164" s="3"/>
      <c r="B164" s="2"/>
      <c r="C164" s="3"/>
      <c r="D164" s="3"/>
      <c r="E164" s="3"/>
      <c r="F164" s="3"/>
      <c r="G164" s="2"/>
      <c r="H164" s="2"/>
      <c r="I164" s="7"/>
      <c r="J164" s="6"/>
      <c r="K164" s="7"/>
      <c r="L164" s="7"/>
      <c r="M164" s="7"/>
      <c r="N164" s="7"/>
      <c r="O164" s="6"/>
      <c r="P164" s="6"/>
      <c r="Q164" s="12"/>
      <c r="R164" s="10"/>
      <c r="S164" s="11"/>
      <c r="T164" s="10"/>
    </row>
    <row r="165" spans="1:20">
      <c r="A165" s="3"/>
      <c r="B165" s="2"/>
      <c r="C165" s="3"/>
      <c r="D165" s="3"/>
      <c r="E165" s="3"/>
      <c r="F165" s="3"/>
      <c r="G165" s="2"/>
      <c r="H165" s="2"/>
      <c r="I165" s="7"/>
      <c r="J165" s="6"/>
      <c r="K165" s="7"/>
      <c r="L165" s="7"/>
      <c r="M165" s="7"/>
      <c r="N165" s="7"/>
      <c r="O165" s="6"/>
      <c r="P165" s="6"/>
      <c r="Q165" s="12"/>
      <c r="R165" s="10"/>
      <c r="S165" s="11"/>
      <c r="T165" s="10"/>
    </row>
    <row r="166" spans="1:20">
      <c r="A166" s="3"/>
      <c r="B166" s="2"/>
      <c r="C166" s="3"/>
      <c r="D166" s="3"/>
      <c r="E166" s="3"/>
      <c r="F166" s="3"/>
      <c r="G166" s="2"/>
      <c r="H166" s="2"/>
      <c r="I166" s="7"/>
      <c r="J166" s="6"/>
      <c r="K166" s="7"/>
      <c r="L166" s="7"/>
      <c r="M166" s="7"/>
      <c r="N166" s="7"/>
      <c r="O166" s="6"/>
      <c r="P166" s="6"/>
      <c r="Q166" s="12"/>
      <c r="R166" s="10"/>
      <c r="S166" s="11"/>
      <c r="T166" s="10"/>
    </row>
    <row r="167" spans="1:20">
      <c r="A167" s="3"/>
      <c r="B167" s="2"/>
      <c r="C167" s="3"/>
      <c r="D167" s="3"/>
      <c r="E167" s="3"/>
      <c r="F167" s="3"/>
      <c r="G167" s="2"/>
      <c r="H167" s="2"/>
      <c r="I167" s="7"/>
      <c r="J167" s="6"/>
      <c r="K167" s="7"/>
      <c r="L167" s="7"/>
      <c r="M167" s="7"/>
      <c r="N167" s="7"/>
      <c r="O167" s="6"/>
      <c r="P167" s="6"/>
      <c r="Q167" s="12"/>
      <c r="R167" s="10"/>
      <c r="S167" s="11"/>
      <c r="T167" s="10"/>
    </row>
    <row r="168" spans="1:20">
      <c r="A168" s="3"/>
      <c r="B168" s="2"/>
      <c r="C168" s="3"/>
      <c r="D168" s="3"/>
      <c r="E168" s="3"/>
      <c r="F168" s="3"/>
      <c r="G168" s="2"/>
      <c r="H168" s="2"/>
      <c r="I168" s="7"/>
      <c r="J168" s="6"/>
      <c r="K168" s="7"/>
      <c r="L168" s="7"/>
      <c r="M168" s="7"/>
      <c r="N168" s="7"/>
      <c r="O168" s="6"/>
      <c r="P168" s="6"/>
      <c r="Q168" s="12"/>
      <c r="R168" s="10"/>
      <c r="S168" s="11"/>
      <c r="T168" s="10"/>
    </row>
    <row r="169" spans="1:20">
      <c r="A169" s="3"/>
      <c r="B169" s="2"/>
      <c r="C169" s="3"/>
      <c r="D169" s="3"/>
      <c r="E169" s="3"/>
      <c r="F169" s="3"/>
      <c r="G169" s="2"/>
      <c r="H169" s="2"/>
      <c r="I169" s="7"/>
      <c r="J169" s="6"/>
      <c r="K169" s="7"/>
      <c r="L169" s="7"/>
      <c r="M169" s="7"/>
      <c r="N169" s="7"/>
      <c r="O169" s="6"/>
      <c r="P169" s="6"/>
      <c r="Q169" s="12"/>
      <c r="R169" s="10"/>
      <c r="S169" s="11"/>
      <c r="T169" s="10"/>
    </row>
    <row r="170" spans="1:20">
      <c r="A170" s="3"/>
      <c r="B170" s="2"/>
      <c r="C170" s="3"/>
      <c r="D170" s="3"/>
      <c r="E170" s="3"/>
      <c r="F170" s="3"/>
      <c r="G170" s="2"/>
      <c r="H170" s="2"/>
      <c r="I170" s="7"/>
      <c r="J170" s="6"/>
      <c r="K170" s="7"/>
      <c r="L170" s="7"/>
      <c r="M170" s="7"/>
      <c r="N170" s="7"/>
      <c r="O170" s="6"/>
      <c r="P170" s="6"/>
      <c r="Q170" s="12"/>
      <c r="R170" s="10"/>
      <c r="S170" s="11"/>
      <c r="T170" s="10"/>
    </row>
    <row r="171" spans="1:20">
      <c r="A171" s="3"/>
      <c r="B171" s="2"/>
      <c r="C171" s="3"/>
      <c r="D171" s="3"/>
      <c r="E171" s="3"/>
      <c r="F171" s="3"/>
      <c r="G171" s="2"/>
      <c r="H171" s="2"/>
      <c r="I171" s="7"/>
      <c r="J171" s="6"/>
      <c r="K171" s="7"/>
      <c r="L171" s="7"/>
      <c r="M171" s="7"/>
      <c r="N171" s="7"/>
      <c r="O171" s="6"/>
      <c r="P171" s="6"/>
      <c r="Q171" s="12"/>
      <c r="R171" s="10"/>
      <c r="S171" s="11"/>
      <c r="T171" s="10"/>
    </row>
    <row r="172" spans="1:20">
      <c r="A172" s="3"/>
      <c r="B172" s="2"/>
      <c r="C172" s="3"/>
      <c r="D172" s="3"/>
      <c r="E172" s="3"/>
      <c r="F172" s="3"/>
      <c r="G172" s="2"/>
      <c r="H172" s="2"/>
      <c r="I172" s="7"/>
      <c r="J172" s="6"/>
      <c r="K172" s="7"/>
      <c r="L172" s="7"/>
      <c r="M172" s="7"/>
      <c r="N172" s="7"/>
      <c r="O172" s="6"/>
      <c r="P172" s="6"/>
      <c r="Q172" s="12"/>
      <c r="R172" s="10"/>
      <c r="S172" s="11"/>
      <c r="T172" s="10"/>
    </row>
    <row r="173" spans="1:20">
      <c r="A173" s="3"/>
      <c r="B173" s="2"/>
      <c r="C173" s="3"/>
      <c r="D173" s="3"/>
      <c r="E173" s="3"/>
      <c r="F173" s="3"/>
      <c r="G173" s="2"/>
      <c r="H173" s="2"/>
      <c r="I173" s="7"/>
      <c r="J173" s="6"/>
      <c r="K173" s="7"/>
      <c r="L173" s="7"/>
      <c r="M173" s="7"/>
      <c r="N173" s="7"/>
      <c r="O173" s="6"/>
      <c r="P173" s="6"/>
      <c r="Q173" s="12"/>
      <c r="R173" s="10"/>
      <c r="S173" s="11"/>
      <c r="T173" s="10"/>
    </row>
    <row r="174" spans="1:20">
      <c r="A174" s="3"/>
      <c r="B174" s="2"/>
      <c r="C174" s="3"/>
      <c r="D174" s="3"/>
      <c r="E174" s="3"/>
      <c r="F174" s="3"/>
      <c r="G174" s="2"/>
      <c r="H174" s="2"/>
      <c r="I174" s="7"/>
      <c r="J174" s="6"/>
      <c r="K174" s="7"/>
      <c r="L174" s="7"/>
      <c r="M174" s="7"/>
      <c r="N174" s="7"/>
      <c r="O174" s="6"/>
      <c r="P174" s="6"/>
      <c r="Q174" s="12"/>
      <c r="R174" s="10"/>
      <c r="S174" s="11"/>
      <c r="T174" s="10"/>
    </row>
    <row r="175" spans="1:20">
      <c r="A175" s="3"/>
      <c r="B175" s="2"/>
      <c r="C175" s="3"/>
      <c r="D175" s="3"/>
      <c r="E175" s="3"/>
      <c r="F175" s="3"/>
      <c r="G175" s="2"/>
      <c r="H175" s="2"/>
      <c r="I175" s="7"/>
      <c r="J175" s="6"/>
      <c r="K175" s="7"/>
      <c r="L175" s="7"/>
      <c r="M175" s="7"/>
      <c r="N175" s="7"/>
      <c r="O175" s="6"/>
      <c r="P175" s="6"/>
      <c r="Q175" s="12"/>
      <c r="R175" s="10"/>
      <c r="S175" s="11"/>
      <c r="T175" s="10"/>
    </row>
    <row r="176" spans="1:20">
      <c r="A176" s="3"/>
      <c r="B176" s="2"/>
      <c r="C176" s="3"/>
      <c r="D176" s="3"/>
      <c r="E176" s="3"/>
      <c r="F176" s="3"/>
      <c r="G176" s="2"/>
      <c r="H176" s="2"/>
      <c r="I176" s="7"/>
      <c r="J176" s="6"/>
      <c r="K176" s="7"/>
      <c r="L176" s="7"/>
      <c r="M176" s="7"/>
      <c r="N176" s="7"/>
      <c r="O176" s="6"/>
      <c r="P176" s="6"/>
      <c r="Q176" s="12"/>
      <c r="R176" s="10"/>
      <c r="S176" s="11"/>
      <c r="T176" s="10"/>
    </row>
    <row r="177" spans="1:20">
      <c r="A177" s="3"/>
      <c r="B177" s="2"/>
      <c r="C177" s="3"/>
      <c r="D177" s="3"/>
      <c r="E177" s="3"/>
      <c r="F177" s="3"/>
      <c r="G177" s="2"/>
      <c r="H177" s="2"/>
      <c r="I177" s="7"/>
      <c r="J177" s="6"/>
      <c r="K177" s="7"/>
      <c r="L177" s="7"/>
      <c r="M177" s="7"/>
      <c r="N177" s="7"/>
      <c r="O177" s="6"/>
      <c r="P177" s="6"/>
      <c r="Q177" s="12"/>
      <c r="R177" s="10"/>
      <c r="S177" s="11"/>
      <c r="T177" s="10"/>
    </row>
    <row r="178" spans="1:20">
      <c r="A178" s="3"/>
      <c r="B178" s="2"/>
      <c r="C178" s="3"/>
      <c r="D178" s="3"/>
      <c r="E178" s="3"/>
      <c r="F178" s="3"/>
      <c r="G178" s="2"/>
      <c r="H178" s="2"/>
      <c r="I178" s="7"/>
      <c r="J178" s="6"/>
      <c r="K178" s="7"/>
      <c r="L178" s="7"/>
      <c r="M178" s="7"/>
      <c r="N178" s="7"/>
      <c r="O178" s="6"/>
      <c r="P178" s="6"/>
      <c r="Q178" s="12"/>
      <c r="R178" s="10"/>
      <c r="S178" s="11"/>
      <c r="T178" s="10"/>
    </row>
    <row r="179" spans="1:20">
      <c r="A179" s="3"/>
      <c r="B179" s="2"/>
      <c r="C179" s="3"/>
      <c r="D179" s="3"/>
      <c r="E179" s="3"/>
      <c r="F179" s="3"/>
      <c r="G179" s="2"/>
      <c r="H179" s="2"/>
      <c r="I179" s="7"/>
      <c r="J179" s="6"/>
      <c r="K179" s="7"/>
      <c r="L179" s="7"/>
      <c r="M179" s="7"/>
      <c r="N179" s="7"/>
      <c r="O179" s="6"/>
      <c r="P179" s="6"/>
      <c r="Q179" s="12"/>
      <c r="R179" s="10"/>
      <c r="S179" s="11"/>
      <c r="T179" s="10"/>
    </row>
    <row r="180" spans="1:20">
      <c r="A180" s="3"/>
      <c r="B180" s="2"/>
      <c r="C180" s="3"/>
      <c r="D180" s="3"/>
      <c r="E180" s="3"/>
      <c r="F180" s="3"/>
      <c r="G180" s="2"/>
      <c r="H180" s="2"/>
      <c r="I180" s="7"/>
      <c r="J180" s="6"/>
      <c r="K180" s="7"/>
      <c r="L180" s="7"/>
      <c r="M180" s="7"/>
      <c r="N180" s="7"/>
      <c r="O180" s="6"/>
      <c r="P180" s="6"/>
      <c r="Q180" s="12"/>
      <c r="R180" s="10"/>
      <c r="S180" s="11"/>
      <c r="T180" s="10"/>
    </row>
    <row r="181" spans="1:20">
      <c r="A181" s="3"/>
      <c r="B181" s="2"/>
      <c r="C181" s="3"/>
      <c r="D181" s="3"/>
      <c r="E181" s="3"/>
      <c r="F181" s="3"/>
      <c r="G181" s="2"/>
      <c r="H181" s="2"/>
      <c r="I181" s="7"/>
      <c r="J181" s="6"/>
      <c r="K181" s="7"/>
      <c r="L181" s="7"/>
      <c r="M181" s="7"/>
      <c r="N181" s="7"/>
      <c r="O181" s="6"/>
      <c r="P181" s="6"/>
      <c r="Q181" s="12"/>
      <c r="R181" s="10"/>
      <c r="S181" s="11"/>
      <c r="T181" s="10"/>
    </row>
    <row r="182" spans="1:20">
      <c r="A182" s="3"/>
      <c r="B182" s="2"/>
      <c r="C182" s="3"/>
      <c r="D182" s="3"/>
      <c r="E182" s="3"/>
      <c r="F182" s="3"/>
      <c r="G182" s="2"/>
      <c r="H182" s="2"/>
      <c r="I182" s="7"/>
      <c r="J182" s="6"/>
      <c r="K182" s="7"/>
      <c r="L182" s="7"/>
      <c r="M182" s="7"/>
      <c r="N182" s="7"/>
      <c r="O182" s="6"/>
      <c r="P182" s="6"/>
      <c r="Q182" s="12"/>
      <c r="R182" s="10"/>
      <c r="S182" s="11"/>
      <c r="T182" s="10"/>
    </row>
    <row r="183" spans="1:20">
      <c r="A183" s="3"/>
      <c r="B183" s="2"/>
      <c r="C183" s="3"/>
      <c r="D183" s="3"/>
      <c r="E183" s="3"/>
      <c r="F183" s="3"/>
      <c r="G183" s="2"/>
      <c r="H183" s="2"/>
      <c r="I183" s="7"/>
      <c r="J183" s="6"/>
      <c r="K183" s="7"/>
      <c r="L183" s="7"/>
      <c r="M183" s="7"/>
      <c r="N183" s="7"/>
      <c r="O183" s="6"/>
      <c r="P183" s="6"/>
      <c r="Q183" s="12"/>
      <c r="R183" s="10"/>
      <c r="S183" s="11"/>
      <c r="T183" s="10"/>
    </row>
    <row r="184" spans="1:20">
      <c r="A184" s="3"/>
      <c r="B184" s="2"/>
      <c r="C184" s="3"/>
      <c r="D184" s="3"/>
      <c r="E184" s="3"/>
      <c r="F184" s="3"/>
      <c r="G184" s="2"/>
      <c r="H184" s="2"/>
      <c r="I184" s="7"/>
      <c r="J184" s="6"/>
      <c r="K184" s="7"/>
      <c r="L184" s="7"/>
      <c r="M184" s="7"/>
      <c r="N184" s="7"/>
      <c r="O184" s="6"/>
      <c r="P184" s="6"/>
      <c r="Q184" s="12"/>
      <c r="R184" s="10"/>
      <c r="S184" s="11"/>
      <c r="T184" s="10"/>
    </row>
    <row r="185" spans="1:20">
      <c r="A185" s="3"/>
      <c r="B185" s="2"/>
      <c r="C185" s="3"/>
      <c r="D185" s="3"/>
      <c r="E185" s="3"/>
      <c r="F185" s="3"/>
      <c r="G185" s="2"/>
      <c r="H185" s="2"/>
      <c r="I185" s="7"/>
      <c r="J185" s="6"/>
      <c r="K185" s="7"/>
      <c r="L185" s="7"/>
      <c r="M185" s="7"/>
      <c r="N185" s="7"/>
      <c r="O185" s="6"/>
      <c r="P185" s="6"/>
      <c r="Q185" s="12"/>
      <c r="R185" s="10"/>
      <c r="S185" s="11"/>
      <c r="T185" s="10"/>
    </row>
    <row r="186" spans="1:20">
      <c r="A186" s="3"/>
      <c r="B186" s="2"/>
      <c r="C186" s="3"/>
      <c r="D186" s="3"/>
      <c r="E186" s="3"/>
      <c r="F186" s="3"/>
      <c r="G186" s="2"/>
      <c r="H186" s="2"/>
      <c r="I186" s="7"/>
      <c r="J186" s="6"/>
      <c r="K186" s="7"/>
      <c r="L186" s="7"/>
      <c r="M186" s="7"/>
      <c r="N186" s="7"/>
      <c r="O186" s="6"/>
      <c r="P186" s="6"/>
      <c r="Q186" s="12"/>
      <c r="R186" s="10"/>
      <c r="S186" s="11"/>
      <c r="T186" s="10"/>
    </row>
    <row r="187" spans="1:20">
      <c r="A187" s="3"/>
      <c r="B187" s="2"/>
      <c r="C187" s="3"/>
      <c r="D187" s="3"/>
      <c r="E187" s="3"/>
      <c r="F187" s="3"/>
      <c r="G187" s="2"/>
      <c r="H187" s="2"/>
      <c r="I187" s="7"/>
      <c r="J187" s="6"/>
      <c r="K187" s="7"/>
      <c r="L187" s="7"/>
      <c r="M187" s="7"/>
      <c r="N187" s="7"/>
      <c r="O187" s="6"/>
      <c r="P187" s="6"/>
      <c r="Q187" s="12"/>
      <c r="R187" s="10"/>
      <c r="S187" s="11"/>
      <c r="T187" s="10"/>
    </row>
    <row r="188" spans="1:20">
      <c r="A188" s="3"/>
      <c r="B188" s="2"/>
      <c r="C188" s="3"/>
      <c r="D188" s="3"/>
      <c r="E188" s="3"/>
      <c r="F188" s="3"/>
      <c r="G188" s="2"/>
      <c r="H188" s="2"/>
      <c r="I188" s="7"/>
      <c r="J188" s="6"/>
      <c r="K188" s="7"/>
      <c r="L188" s="7"/>
      <c r="M188" s="7"/>
      <c r="N188" s="7"/>
      <c r="O188" s="6"/>
      <c r="P188" s="6"/>
      <c r="Q188" s="12"/>
      <c r="R188" s="10"/>
      <c r="S188" s="11"/>
      <c r="T188" s="10"/>
    </row>
    <row r="189" spans="1:20">
      <c r="A189" s="3"/>
      <c r="B189" s="2"/>
      <c r="C189" s="3"/>
      <c r="D189" s="3"/>
      <c r="E189" s="3"/>
      <c r="F189" s="3"/>
      <c r="G189" s="2"/>
      <c r="H189" s="2"/>
      <c r="I189" s="7"/>
      <c r="J189" s="6"/>
      <c r="K189" s="7"/>
      <c r="L189" s="7"/>
      <c r="M189" s="7"/>
      <c r="N189" s="7"/>
      <c r="O189" s="6"/>
      <c r="P189" s="6"/>
      <c r="Q189" s="12"/>
      <c r="R189" s="10"/>
      <c r="S189" s="11"/>
      <c r="T189" s="10"/>
    </row>
    <row r="190" spans="1:20">
      <c r="A190" s="3"/>
      <c r="B190" s="2"/>
      <c r="C190" s="3"/>
      <c r="D190" s="3"/>
      <c r="E190" s="3"/>
      <c r="F190" s="3"/>
      <c r="G190" s="2"/>
      <c r="H190" s="2"/>
      <c r="I190" s="7"/>
      <c r="J190" s="6"/>
      <c r="K190" s="7"/>
      <c r="L190" s="7"/>
      <c r="M190" s="7"/>
      <c r="N190" s="7"/>
      <c r="O190" s="6"/>
      <c r="P190" s="6"/>
      <c r="Q190" s="12"/>
      <c r="R190" s="10"/>
      <c r="S190" s="11"/>
      <c r="T190" s="10"/>
    </row>
    <row r="191" spans="1:20">
      <c r="A191" s="3"/>
      <c r="B191" s="2"/>
      <c r="C191" s="3"/>
      <c r="D191" s="3"/>
      <c r="E191" s="3"/>
      <c r="F191" s="3"/>
      <c r="G191" s="2"/>
      <c r="H191" s="2"/>
      <c r="I191" s="7"/>
      <c r="J191" s="6"/>
      <c r="K191" s="7"/>
      <c r="L191" s="7"/>
      <c r="M191" s="7"/>
      <c r="N191" s="7"/>
      <c r="O191" s="6"/>
      <c r="P191" s="6"/>
      <c r="Q191" s="12"/>
      <c r="R191" s="10"/>
      <c r="S191" s="11"/>
      <c r="T191" s="10"/>
    </row>
    <row r="192" spans="1:20">
      <c r="A192" s="3"/>
      <c r="B192" s="2"/>
      <c r="C192" s="3"/>
      <c r="D192" s="3"/>
      <c r="E192" s="3"/>
      <c r="F192" s="3"/>
      <c r="G192" s="2"/>
      <c r="H192" s="2"/>
      <c r="I192" s="7"/>
      <c r="J192" s="6"/>
      <c r="K192" s="7"/>
      <c r="L192" s="7"/>
      <c r="M192" s="7"/>
      <c r="N192" s="7"/>
      <c r="O192" s="6"/>
      <c r="P192" s="6"/>
      <c r="Q192" s="12"/>
      <c r="R192" s="10"/>
      <c r="S192" s="11"/>
      <c r="T192" s="10"/>
    </row>
    <row r="193" spans="1:20">
      <c r="A193" s="3"/>
      <c r="B193" s="2"/>
      <c r="C193" s="3"/>
      <c r="D193" s="3"/>
      <c r="E193" s="3"/>
      <c r="F193" s="3"/>
      <c r="G193" s="2"/>
      <c r="H193" s="2"/>
      <c r="I193" s="7"/>
      <c r="J193" s="6"/>
      <c r="K193" s="7"/>
      <c r="L193" s="7"/>
      <c r="M193" s="7"/>
      <c r="N193" s="7"/>
      <c r="O193" s="6"/>
      <c r="P193" s="6"/>
      <c r="Q193" s="12"/>
      <c r="R193" s="10"/>
      <c r="S193" s="11"/>
      <c r="T193" s="10"/>
    </row>
    <row r="194" spans="1:20">
      <c r="A194" s="3"/>
      <c r="B194" s="2"/>
      <c r="C194" s="3"/>
      <c r="D194" s="3"/>
      <c r="E194" s="3"/>
      <c r="F194" s="3"/>
      <c r="G194" s="2"/>
      <c r="H194" s="2"/>
      <c r="I194" s="7"/>
      <c r="J194" s="6"/>
      <c r="K194" s="7"/>
      <c r="L194" s="7"/>
      <c r="M194" s="7"/>
      <c r="N194" s="7"/>
      <c r="O194" s="6"/>
      <c r="P194" s="6"/>
      <c r="Q194" s="12"/>
      <c r="R194" s="10"/>
      <c r="S194" s="11"/>
      <c r="T194" s="10"/>
    </row>
    <row r="195" spans="1:20">
      <c r="A195" s="3"/>
      <c r="B195" s="2"/>
      <c r="C195" s="3"/>
      <c r="D195" s="3"/>
      <c r="E195" s="3"/>
      <c r="F195" s="3"/>
      <c r="G195" s="2"/>
      <c r="H195" s="2"/>
      <c r="I195" s="7"/>
      <c r="J195" s="6"/>
      <c r="K195" s="7"/>
      <c r="L195" s="7"/>
      <c r="M195" s="7"/>
      <c r="N195" s="7"/>
      <c r="O195" s="6"/>
      <c r="P195" s="6"/>
      <c r="Q195" s="12"/>
      <c r="R195" s="10"/>
      <c r="S195" s="11"/>
      <c r="T195" s="10"/>
    </row>
    <row r="196" spans="1:20">
      <c r="A196" s="3"/>
      <c r="B196" s="2"/>
      <c r="C196" s="3"/>
      <c r="D196" s="3"/>
      <c r="E196" s="3"/>
      <c r="F196" s="3"/>
      <c r="G196" s="2"/>
      <c r="H196" s="2"/>
      <c r="I196" s="7"/>
      <c r="J196" s="6"/>
      <c r="K196" s="7"/>
      <c r="L196" s="7"/>
      <c r="M196" s="7"/>
      <c r="N196" s="7"/>
      <c r="O196" s="6"/>
      <c r="P196" s="6"/>
      <c r="Q196" s="12"/>
      <c r="R196" s="10"/>
      <c r="S196" s="11"/>
      <c r="T196" s="10"/>
    </row>
    <row r="197" spans="1:20">
      <c r="A197" s="3"/>
      <c r="B197" s="2"/>
      <c r="C197" s="3"/>
      <c r="D197" s="3"/>
      <c r="E197" s="3"/>
      <c r="F197" s="3"/>
      <c r="G197" s="2"/>
      <c r="H197" s="2"/>
      <c r="I197" s="7"/>
      <c r="J197" s="6"/>
      <c r="K197" s="7"/>
      <c r="L197" s="7"/>
      <c r="M197" s="7"/>
      <c r="N197" s="7"/>
      <c r="O197" s="6"/>
      <c r="P197" s="6"/>
      <c r="Q197" s="12"/>
      <c r="R197" s="10"/>
      <c r="S197" s="11"/>
      <c r="T197" s="10"/>
    </row>
    <row r="198" spans="1:20">
      <c r="A198" s="3"/>
      <c r="B198" s="2"/>
      <c r="C198" s="3"/>
      <c r="D198" s="3"/>
      <c r="E198" s="3"/>
      <c r="F198" s="3"/>
      <c r="G198" s="2"/>
      <c r="H198" s="2"/>
      <c r="I198" s="7"/>
      <c r="J198" s="6"/>
      <c r="K198" s="7"/>
      <c r="L198" s="7"/>
      <c r="M198" s="7"/>
      <c r="N198" s="7"/>
      <c r="O198" s="6"/>
      <c r="P198" s="6"/>
      <c r="Q198" s="12"/>
      <c r="R198" s="10"/>
      <c r="S198" s="11"/>
      <c r="T198" s="10"/>
    </row>
    <row r="199" spans="1:20">
      <c r="A199" s="3"/>
      <c r="B199" s="2"/>
      <c r="C199" s="3"/>
      <c r="D199" s="3"/>
      <c r="E199" s="3"/>
      <c r="F199" s="3"/>
      <c r="G199" s="2"/>
      <c r="H199" s="2"/>
      <c r="I199" s="7"/>
      <c r="J199" s="6"/>
      <c r="K199" s="7"/>
      <c r="L199" s="7"/>
      <c r="M199" s="7"/>
      <c r="N199" s="7"/>
      <c r="O199" s="6"/>
      <c r="P199" s="6"/>
      <c r="Q199" s="12"/>
      <c r="R199" s="10"/>
      <c r="S199" s="11"/>
      <c r="T199" s="10"/>
    </row>
    <row r="200" spans="1:20">
      <c r="A200" s="3"/>
      <c r="B200" s="2"/>
      <c r="C200" s="3"/>
      <c r="D200" s="3"/>
      <c r="E200" s="3"/>
      <c r="F200" s="3"/>
      <c r="G200" s="2"/>
      <c r="H200" s="2"/>
      <c r="I200" s="7"/>
      <c r="J200" s="6"/>
      <c r="K200" s="7"/>
      <c r="L200" s="7"/>
      <c r="M200" s="7"/>
      <c r="N200" s="7"/>
      <c r="O200" s="6"/>
      <c r="P200" s="6"/>
      <c r="Q200" s="12"/>
      <c r="R200" s="10"/>
      <c r="S200" s="11"/>
      <c r="T200" s="10"/>
    </row>
    <row r="201" spans="1:20">
      <c r="A201" s="3"/>
      <c r="B201" s="2"/>
      <c r="C201" s="3"/>
      <c r="D201" s="3"/>
      <c r="E201" s="3"/>
      <c r="F201" s="3"/>
      <c r="G201" s="2"/>
      <c r="H201" s="2"/>
      <c r="I201" s="7"/>
      <c r="J201" s="6"/>
      <c r="K201" s="7"/>
      <c r="L201" s="7"/>
      <c r="M201" s="7"/>
      <c r="N201" s="7"/>
      <c r="O201" s="6"/>
      <c r="P201" s="6"/>
      <c r="Q201" s="12"/>
      <c r="R201" s="10"/>
      <c r="S201" s="11"/>
      <c r="T201" s="10"/>
    </row>
    <row r="202" spans="1:20">
      <c r="A202" s="3"/>
      <c r="B202" s="2"/>
      <c r="C202" s="3"/>
      <c r="D202" s="3"/>
      <c r="E202" s="3"/>
      <c r="F202" s="3"/>
      <c r="G202" s="2"/>
      <c r="H202" s="2"/>
      <c r="I202" s="7"/>
      <c r="J202" s="6"/>
      <c r="K202" s="7"/>
      <c r="L202" s="7"/>
      <c r="M202" s="7"/>
      <c r="N202" s="7"/>
      <c r="O202" s="6"/>
      <c r="P202" s="6"/>
      <c r="Q202" s="12"/>
      <c r="R202" s="10"/>
      <c r="S202" s="11"/>
      <c r="T202" s="10"/>
    </row>
    <row r="203" spans="1:20">
      <c r="A203" s="3"/>
      <c r="B203" s="2"/>
      <c r="C203" s="3"/>
      <c r="D203" s="3"/>
      <c r="E203" s="3"/>
      <c r="F203" s="3"/>
      <c r="G203" s="2"/>
      <c r="H203" s="2"/>
      <c r="I203" s="7"/>
      <c r="J203" s="6"/>
      <c r="K203" s="7"/>
      <c r="L203" s="7"/>
      <c r="M203" s="7"/>
      <c r="N203" s="7"/>
      <c r="O203" s="6"/>
      <c r="P203" s="6"/>
      <c r="Q203" s="12"/>
      <c r="R203" s="10"/>
      <c r="S203" s="11"/>
      <c r="T203" s="10"/>
    </row>
    <row r="204" spans="1:20">
      <c r="A204" s="3"/>
      <c r="B204" s="2"/>
      <c r="C204" s="3"/>
      <c r="D204" s="3"/>
      <c r="E204" s="3"/>
      <c r="F204" s="3"/>
      <c r="G204" s="2"/>
      <c r="H204" s="2"/>
      <c r="I204" s="7"/>
      <c r="J204" s="6"/>
      <c r="K204" s="7"/>
      <c r="L204" s="7"/>
      <c r="M204" s="7"/>
      <c r="N204" s="7"/>
      <c r="O204" s="6"/>
      <c r="P204" s="6"/>
      <c r="Q204" s="12"/>
      <c r="R204" s="10"/>
      <c r="S204" s="11"/>
      <c r="T204" s="10"/>
    </row>
    <row r="205" spans="1:20">
      <c r="A205" s="3"/>
      <c r="B205" s="2"/>
      <c r="C205" s="3"/>
      <c r="D205" s="3"/>
      <c r="E205" s="3"/>
      <c r="F205" s="3"/>
      <c r="G205" s="2"/>
      <c r="H205" s="2"/>
      <c r="I205" s="7"/>
      <c r="J205" s="6"/>
      <c r="K205" s="7"/>
      <c r="L205" s="7"/>
      <c r="M205" s="7"/>
      <c r="N205" s="7"/>
      <c r="O205" s="6"/>
      <c r="P205" s="6"/>
      <c r="Q205" s="12"/>
      <c r="R205" s="10"/>
      <c r="S205" s="11"/>
      <c r="T205" s="10"/>
    </row>
    <row r="206" spans="1:20">
      <c r="A206" s="3"/>
      <c r="B206" s="2"/>
      <c r="C206" s="3"/>
      <c r="D206" s="3"/>
      <c r="E206" s="3"/>
      <c r="F206" s="3"/>
      <c r="G206" s="2"/>
      <c r="H206" s="2"/>
      <c r="I206" s="7"/>
      <c r="J206" s="6"/>
      <c r="K206" s="7"/>
      <c r="L206" s="7"/>
      <c r="M206" s="7"/>
      <c r="N206" s="7"/>
      <c r="O206" s="6"/>
      <c r="P206" s="6"/>
      <c r="Q206" s="12"/>
      <c r="R206" s="10"/>
      <c r="S206" s="11"/>
      <c r="T206" s="10"/>
    </row>
    <row r="207" spans="1:20">
      <c r="A207" s="3"/>
      <c r="B207" s="2"/>
      <c r="C207" s="3"/>
      <c r="D207" s="3"/>
      <c r="E207" s="3"/>
      <c r="F207" s="3"/>
      <c r="G207" s="2"/>
      <c r="H207" s="2"/>
      <c r="I207" s="7"/>
      <c r="J207" s="6"/>
      <c r="K207" s="7"/>
      <c r="L207" s="7"/>
      <c r="M207" s="7"/>
      <c r="N207" s="7"/>
      <c r="O207" s="6"/>
      <c r="P207" s="6"/>
      <c r="Q207" s="12"/>
      <c r="R207" s="10"/>
      <c r="S207" s="11"/>
      <c r="T207" s="10"/>
    </row>
    <row r="208" spans="1:20">
      <c r="A208" s="3"/>
      <c r="B208" s="2"/>
      <c r="C208" s="3"/>
      <c r="D208" s="3"/>
      <c r="E208" s="3"/>
      <c r="F208" s="3"/>
      <c r="G208" s="2"/>
      <c r="H208" s="2"/>
      <c r="I208" s="7"/>
      <c r="J208" s="6"/>
      <c r="K208" s="7"/>
      <c r="L208" s="7"/>
      <c r="M208" s="7"/>
      <c r="N208" s="7"/>
      <c r="O208" s="6"/>
      <c r="P208" s="6"/>
      <c r="Q208" s="12"/>
      <c r="R208" s="10"/>
      <c r="S208" s="11"/>
      <c r="T208" s="10"/>
    </row>
    <row r="209" spans="1:20">
      <c r="A209" s="3"/>
      <c r="B209" s="2"/>
      <c r="C209" s="3"/>
      <c r="D209" s="3"/>
      <c r="E209" s="3"/>
      <c r="F209" s="3"/>
      <c r="G209" s="2"/>
      <c r="H209" s="2"/>
      <c r="I209" s="7"/>
      <c r="J209" s="6"/>
      <c r="K209" s="7"/>
      <c r="L209" s="7"/>
      <c r="M209" s="7"/>
      <c r="N209" s="7"/>
      <c r="O209" s="6"/>
      <c r="P209" s="6"/>
      <c r="Q209" s="12"/>
      <c r="R209" s="10"/>
      <c r="S209" s="11"/>
      <c r="T209" s="10"/>
    </row>
    <row r="210" spans="1:20">
      <c r="A210" s="3"/>
      <c r="B210" s="2"/>
      <c r="C210" s="3"/>
      <c r="D210" s="3"/>
      <c r="E210" s="3"/>
      <c r="F210" s="3"/>
      <c r="G210" s="2"/>
      <c r="H210" s="2"/>
      <c r="I210" s="7"/>
      <c r="J210" s="6"/>
      <c r="K210" s="7"/>
      <c r="L210" s="7"/>
      <c r="M210" s="7"/>
      <c r="N210" s="7"/>
      <c r="O210" s="6"/>
      <c r="P210" s="6"/>
      <c r="Q210" s="12"/>
      <c r="R210" s="10"/>
      <c r="S210" s="11"/>
      <c r="T210" s="10"/>
    </row>
    <row r="211" spans="1:20">
      <c r="A211" s="3"/>
      <c r="B211" s="2"/>
      <c r="C211" s="3"/>
      <c r="D211" s="3"/>
      <c r="E211" s="3"/>
      <c r="F211" s="3"/>
      <c r="G211" s="2"/>
      <c r="H211" s="2"/>
      <c r="I211" s="7"/>
      <c r="J211" s="6"/>
      <c r="K211" s="7"/>
      <c r="L211" s="7"/>
      <c r="M211" s="7"/>
      <c r="N211" s="7"/>
      <c r="O211" s="6"/>
      <c r="P211" s="6"/>
      <c r="Q211" s="12"/>
      <c r="R211" s="10"/>
      <c r="S211" s="11"/>
      <c r="T211" s="10"/>
    </row>
    <row r="212" spans="1:20">
      <c r="A212" s="3"/>
      <c r="B212" s="2"/>
      <c r="C212" s="3"/>
      <c r="D212" s="3"/>
      <c r="E212" s="3"/>
      <c r="F212" s="3"/>
      <c r="G212" s="2"/>
      <c r="H212" s="2"/>
      <c r="I212" s="7"/>
      <c r="J212" s="6"/>
      <c r="K212" s="7"/>
      <c r="L212" s="7"/>
      <c r="M212" s="7"/>
      <c r="N212" s="7"/>
      <c r="O212" s="6"/>
      <c r="P212" s="6"/>
      <c r="Q212" s="12"/>
      <c r="R212" s="10"/>
      <c r="S212" s="11"/>
      <c r="T212" s="10"/>
    </row>
    <row r="213" spans="1:20">
      <c r="A213" s="3"/>
      <c r="B213" s="2"/>
      <c r="C213" s="3"/>
      <c r="D213" s="3"/>
      <c r="E213" s="3"/>
      <c r="F213" s="3"/>
      <c r="G213" s="2"/>
      <c r="H213" s="2"/>
      <c r="I213" s="7"/>
      <c r="J213" s="6"/>
      <c r="K213" s="7"/>
      <c r="L213" s="7"/>
      <c r="M213" s="7"/>
      <c r="N213" s="7"/>
      <c r="O213" s="6"/>
      <c r="P213" s="6"/>
      <c r="Q213" s="12"/>
      <c r="R213" s="10"/>
      <c r="S213" s="11"/>
      <c r="T213" s="10"/>
    </row>
    <row r="214" spans="1:20">
      <c r="A214" s="3"/>
      <c r="B214" s="2"/>
      <c r="C214" s="3"/>
      <c r="D214" s="3"/>
      <c r="E214" s="3"/>
      <c r="F214" s="3"/>
      <c r="G214" s="2"/>
      <c r="H214" s="2"/>
      <c r="I214" s="7"/>
      <c r="J214" s="6"/>
      <c r="K214" s="7"/>
      <c r="L214" s="7"/>
      <c r="M214" s="7"/>
      <c r="N214" s="7"/>
      <c r="O214" s="6"/>
      <c r="P214" s="6"/>
      <c r="Q214" s="12"/>
      <c r="R214" s="10"/>
      <c r="S214" s="11"/>
      <c r="T214" s="10"/>
    </row>
    <row r="215" spans="1:20">
      <c r="A215" s="3"/>
      <c r="B215" s="2"/>
      <c r="C215" s="3"/>
      <c r="D215" s="3"/>
      <c r="E215" s="3"/>
      <c r="F215" s="3"/>
      <c r="G215" s="2"/>
      <c r="H215" s="2"/>
      <c r="I215" s="7"/>
      <c r="J215" s="6"/>
      <c r="K215" s="7"/>
      <c r="L215" s="7"/>
      <c r="M215" s="7"/>
      <c r="N215" s="7"/>
      <c r="O215" s="6"/>
      <c r="P215" s="6"/>
      <c r="Q215" s="12"/>
      <c r="R215" s="10"/>
      <c r="S215" s="11"/>
      <c r="T215" s="10"/>
    </row>
    <row r="216" spans="1:20">
      <c r="A216" s="3"/>
      <c r="B216" s="2"/>
      <c r="C216" s="3"/>
      <c r="D216" s="3"/>
      <c r="E216" s="3"/>
      <c r="F216" s="3"/>
      <c r="G216" s="2"/>
      <c r="H216" s="2"/>
      <c r="I216" s="7"/>
      <c r="J216" s="6"/>
      <c r="K216" s="7"/>
      <c r="L216" s="7"/>
      <c r="M216" s="7"/>
      <c r="N216" s="7"/>
      <c r="O216" s="6"/>
      <c r="P216" s="6"/>
      <c r="Q216" s="12"/>
      <c r="R216" s="10"/>
      <c r="S216" s="11"/>
      <c r="T216" s="10"/>
    </row>
    <row r="217" spans="1:20">
      <c r="A217" s="3"/>
      <c r="B217" s="2"/>
      <c r="C217" s="3"/>
      <c r="D217" s="3"/>
      <c r="E217" s="3"/>
      <c r="F217" s="3"/>
      <c r="G217" s="2"/>
      <c r="H217" s="2"/>
      <c r="I217" s="7"/>
      <c r="J217" s="6"/>
      <c r="K217" s="7"/>
      <c r="L217" s="7"/>
      <c r="M217" s="7"/>
      <c r="N217" s="7"/>
      <c r="O217" s="6"/>
      <c r="P217" s="6"/>
      <c r="Q217" s="12"/>
      <c r="R217" s="10"/>
      <c r="S217" s="11"/>
      <c r="T217" s="10"/>
    </row>
    <row r="218" spans="1:20">
      <c r="A218" s="3"/>
      <c r="B218" s="2"/>
      <c r="C218" s="3"/>
      <c r="D218" s="3"/>
      <c r="E218" s="3"/>
      <c r="F218" s="3"/>
      <c r="G218" s="2"/>
      <c r="H218" s="2"/>
      <c r="I218" s="7"/>
      <c r="J218" s="6"/>
      <c r="K218" s="7"/>
      <c r="L218" s="7"/>
      <c r="M218" s="7"/>
      <c r="N218" s="7"/>
      <c r="O218" s="6"/>
      <c r="P218" s="6"/>
      <c r="Q218" s="12"/>
      <c r="R218" s="10"/>
      <c r="S218" s="11"/>
      <c r="T218" s="10"/>
    </row>
    <row r="219" spans="1:20">
      <c r="A219" s="3"/>
      <c r="B219" s="2"/>
      <c r="C219" s="3"/>
      <c r="D219" s="3"/>
      <c r="E219" s="3"/>
      <c r="F219" s="3"/>
      <c r="G219" s="2"/>
      <c r="H219" s="2"/>
      <c r="I219" s="7"/>
      <c r="J219" s="6"/>
      <c r="K219" s="7"/>
      <c r="L219" s="7"/>
      <c r="M219" s="7"/>
      <c r="N219" s="7"/>
      <c r="O219" s="6"/>
      <c r="P219" s="6"/>
      <c r="Q219" s="12"/>
      <c r="R219" s="10"/>
      <c r="S219" s="11"/>
      <c r="T219" s="10"/>
    </row>
    <row r="220" spans="1:20">
      <c r="A220" s="3"/>
      <c r="B220" s="2"/>
      <c r="C220" s="3"/>
      <c r="D220" s="3"/>
      <c r="E220" s="3"/>
      <c r="F220" s="3"/>
      <c r="G220" s="2"/>
      <c r="H220" s="2"/>
      <c r="I220" s="7"/>
      <c r="J220" s="6"/>
      <c r="K220" s="7"/>
      <c r="L220" s="7"/>
      <c r="M220" s="7"/>
      <c r="N220" s="7"/>
      <c r="O220" s="6"/>
      <c r="P220" s="6"/>
      <c r="Q220" s="12"/>
      <c r="R220" s="10"/>
      <c r="S220" s="11"/>
      <c r="T220" s="10"/>
    </row>
    <row r="221" spans="1:20">
      <c r="A221" s="3"/>
      <c r="B221" s="2"/>
      <c r="C221" s="3"/>
      <c r="D221" s="3"/>
      <c r="E221" s="3"/>
      <c r="F221" s="3"/>
      <c r="G221" s="2"/>
      <c r="H221" s="2"/>
      <c r="I221" s="7"/>
      <c r="J221" s="6"/>
      <c r="K221" s="7"/>
      <c r="L221" s="7"/>
      <c r="M221" s="7"/>
      <c r="N221" s="7"/>
      <c r="O221" s="6"/>
      <c r="P221" s="6"/>
      <c r="Q221" s="12"/>
      <c r="R221" s="10"/>
      <c r="S221" s="11"/>
      <c r="T221" s="10"/>
    </row>
    <row r="222" spans="1:20">
      <c r="A222" s="3"/>
      <c r="B222" s="2"/>
      <c r="C222" s="3"/>
      <c r="D222" s="3"/>
      <c r="E222" s="3"/>
      <c r="F222" s="3"/>
      <c r="G222" s="2"/>
      <c r="H222" s="2"/>
      <c r="I222" s="7"/>
      <c r="J222" s="6"/>
      <c r="K222" s="7"/>
      <c r="L222" s="7"/>
      <c r="M222" s="7"/>
      <c r="N222" s="7"/>
      <c r="O222" s="6"/>
      <c r="P222" s="6"/>
      <c r="Q222" s="12"/>
      <c r="R222" s="10"/>
      <c r="S222" s="11"/>
      <c r="T222" s="10"/>
    </row>
    <row r="223" spans="1:20">
      <c r="A223" s="3"/>
      <c r="B223" s="2"/>
      <c r="C223" s="3"/>
      <c r="D223" s="3"/>
      <c r="E223" s="3"/>
      <c r="F223" s="3"/>
      <c r="G223" s="2"/>
      <c r="H223" s="2"/>
      <c r="I223" s="7"/>
      <c r="J223" s="6"/>
      <c r="K223" s="7"/>
      <c r="L223" s="7"/>
      <c r="M223" s="7"/>
      <c r="N223" s="7"/>
      <c r="O223" s="6"/>
      <c r="P223" s="6"/>
      <c r="Q223" s="12"/>
      <c r="R223" s="10"/>
      <c r="S223" s="11"/>
      <c r="T223" s="10"/>
    </row>
    <row r="224" spans="1:20">
      <c r="A224" s="3"/>
      <c r="B224" s="2"/>
      <c r="C224" s="3"/>
      <c r="D224" s="3"/>
      <c r="E224" s="3"/>
      <c r="F224" s="3"/>
      <c r="G224" s="2"/>
      <c r="H224" s="2"/>
      <c r="I224" s="7"/>
      <c r="J224" s="6"/>
      <c r="K224" s="7"/>
      <c r="L224" s="7"/>
      <c r="M224" s="7"/>
      <c r="N224" s="7"/>
      <c r="O224" s="6"/>
      <c r="P224" s="6"/>
      <c r="Q224" s="12"/>
      <c r="R224" s="10"/>
      <c r="S224" s="11"/>
      <c r="T224" s="10"/>
    </row>
    <row r="225" spans="1:20">
      <c r="A225" s="3"/>
      <c r="B225" s="2"/>
      <c r="C225" s="3"/>
      <c r="D225" s="3"/>
      <c r="E225" s="3"/>
      <c r="F225" s="3"/>
      <c r="G225" s="2"/>
      <c r="H225" s="2"/>
      <c r="I225" s="7"/>
      <c r="J225" s="6"/>
      <c r="K225" s="7"/>
      <c r="L225" s="7"/>
      <c r="M225" s="7"/>
      <c r="N225" s="7"/>
      <c r="O225" s="6"/>
      <c r="P225" s="6"/>
      <c r="Q225" s="12"/>
      <c r="R225" s="10"/>
      <c r="S225" s="11"/>
      <c r="T225" s="10"/>
    </row>
    <row r="226" spans="1:20">
      <c r="A226" s="3"/>
      <c r="B226" s="2"/>
      <c r="C226" s="3"/>
      <c r="D226" s="3"/>
      <c r="E226" s="3"/>
      <c r="F226" s="3"/>
      <c r="G226" s="2"/>
      <c r="H226" s="2"/>
      <c r="I226" s="7"/>
      <c r="J226" s="6"/>
      <c r="K226" s="7"/>
      <c r="L226" s="7"/>
      <c r="M226" s="7"/>
      <c r="N226" s="7"/>
      <c r="O226" s="6"/>
      <c r="P226" s="6"/>
      <c r="Q226" s="12"/>
      <c r="R226" s="10"/>
      <c r="S226" s="11"/>
      <c r="T226" s="10"/>
    </row>
    <row r="227" spans="1:20">
      <c r="A227" s="3"/>
      <c r="B227" s="2"/>
      <c r="C227" s="3"/>
      <c r="D227" s="3"/>
      <c r="E227" s="3"/>
      <c r="F227" s="3"/>
      <c r="G227" s="2"/>
      <c r="H227" s="2"/>
      <c r="I227" s="7"/>
      <c r="J227" s="6"/>
      <c r="K227" s="7"/>
      <c r="L227" s="7"/>
      <c r="M227" s="7"/>
      <c r="N227" s="7"/>
      <c r="O227" s="6"/>
      <c r="P227" s="6"/>
      <c r="Q227" s="12"/>
      <c r="R227" s="10"/>
      <c r="S227" s="11"/>
      <c r="T227" s="10"/>
    </row>
    <row r="228" spans="1:20">
      <c r="A228" s="3"/>
      <c r="B228" s="2"/>
      <c r="C228" s="3"/>
      <c r="D228" s="3"/>
      <c r="E228" s="3"/>
      <c r="F228" s="3"/>
      <c r="G228" s="2"/>
      <c r="H228" s="2"/>
      <c r="I228" s="7"/>
      <c r="J228" s="6"/>
      <c r="K228" s="7"/>
      <c r="L228" s="7"/>
      <c r="M228" s="7"/>
      <c r="N228" s="7"/>
      <c r="O228" s="6"/>
      <c r="P228" s="6"/>
      <c r="Q228" s="12"/>
      <c r="R228" s="10"/>
      <c r="S228" s="11"/>
      <c r="T228" s="10"/>
    </row>
    <row r="229" spans="1:20">
      <c r="A229" s="3"/>
      <c r="B229" s="2"/>
      <c r="C229" s="3"/>
      <c r="D229" s="3"/>
      <c r="E229" s="3"/>
      <c r="F229" s="3"/>
      <c r="G229" s="2"/>
      <c r="H229" s="2"/>
      <c r="I229" s="7"/>
      <c r="J229" s="6"/>
      <c r="K229" s="7"/>
      <c r="L229" s="7"/>
      <c r="M229" s="7"/>
      <c r="N229" s="7"/>
      <c r="O229" s="6"/>
      <c r="P229" s="6"/>
      <c r="Q229" s="12"/>
      <c r="R229" s="10"/>
      <c r="S229" s="11"/>
      <c r="T229" s="10"/>
    </row>
    <row r="230" spans="1:20">
      <c r="A230" s="3"/>
      <c r="B230" s="2"/>
      <c r="C230" s="3"/>
      <c r="D230" s="3"/>
      <c r="E230" s="3"/>
      <c r="F230" s="3"/>
      <c r="G230" s="2"/>
      <c r="H230" s="2"/>
      <c r="I230" s="7"/>
      <c r="J230" s="6"/>
      <c r="K230" s="7"/>
      <c r="L230" s="7"/>
      <c r="M230" s="7"/>
      <c r="N230" s="7"/>
      <c r="O230" s="6"/>
      <c r="P230" s="6"/>
      <c r="Q230" s="12"/>
      <c r="R230" s="10"/>
      <c r="S230" s="11"/>
      <c r="T230" s="10"/>
    </row>
    <row r="231" spans="1:20">
      <c r="A231" s="3"/>
      <c r="B231" s="2"/>
      <c r="C231" s="3"/>
      <c r="D231" s="3"/>
      <c r="E231" s="3"/>
      <c r="F231" s="3"/>
      <c r="G231" s="2"/>
      <c r="H231" s="2"/>
      <c r="I231" s="7"/>
      <c r="J231" s="6"/>
      <c r="K231" s="7"/>
      <c r="L231" s="7"/>
      <c r="M231" s="7"/>
      <c r="N231" s="7"/>
      <c r="O231" s="6"/>
      <c r="P231" s="6"/>
      <c r="Q231" s="12"/>
      <c r="R231" s="10"/>
      <c r="S231" s="11"/>
      <c r="T231" s="10"/>
    </row>
    <row r="232" spans="1:20">
      <c r="A232" s="3"/>
      <c r="B232" s="2"/>
      <c r="C232" s="3"/>
      <c r="D232" s="3"/>
      <c r="E232" s="3"/>
      <c r="F232" s="3"/>
      <c r="G232" s="2"/>
      <c r="H232" s="2"/>
      <c r="I232" s="7"/>
      <c r="J232" s="6"/>
      <c r="K232" s="7"/>
      <c r="L232" s="7"/>
      <c r="M232" s="7"/>
      <c r="N232" s="7"/>
      <c r="O232" s="6"/>
      <c r="P232" s="6"/>
      <c r="Q232" s="12"/>
      <c r="R232" s="10"/>
      <c r="S232" s="11"/>
      <c r="T232" s="10"/>
    </row>
    <row r="233" spans="1:20">
      <c r="A233" s="3"/>
      <c r="B233" s="2"/>
      <c r="C233" s="3"/>
      <c r="D233" s="3"/>
      <c r="E233" s="3"/>
      <c r="F233" s="3"/>
      <c r="G233" s="2"/>
      <c r="H233" s="2"/>
      <c r="I233" s="7"/>
      <c r="J233" s="6"/>
      <c r="K233" s="7"/>
      <c r="L233" s="7"/>
      <c r="M233" s="7"/>
      <c r="N233" s="7"/>
      <c r="O233" s="6"/>
      <c r="P233" s="6"/>
      <c r="Q233" s="12"/>
      <c r="R233" s="10"/>
      <c r="S233" s="11"/>
      <c r="T233" s="10"/>
    </row>
    <row r="234" spans="1:20">
      <c r="A234" s="3"/>
      <c r="B234" s="2"/>
      <c r="C234" s="3"/>
      <c r="D234" s="3"/>
      <c r="E234" s="3"/>
      <c r="F234" s="3"/>
      <c r="G234" s="2"/>
      <c r="H234" s="2"/>
      <c r="I234" s="7"/>
      <c r="J234" s="6"/>
      <c r="K234" s="7"/>
      <c r="L234" s="7"/>
      <c r="M234" s="7"/>
      <c r="N234" s="7"/>
      <c r="O234" s="6"/>
      <c r="P234" s="6"/>
      <c r="Q234" s="12"/>
      <c r="R234" s="10"/>
      <c r="S234" s="11"/>
      <c r="T234" s="10"/>
    </row>
    <row r="235" spans="1:20">
      <c r="A235" s="3"/>
      <c r="B235" s="2"/>
      <c r="C235" s="3"/>
      <c r="D235" s="3"/>
      <c r="E235" s="3"/>
      <c r="F235" s="3"/>
      <c r="G235" s="2"/>
      <c r="H235" s="2"/>
      <c r="I235" s="7"/>
      <c r="J235" s="6"/>
      <c r="K235" s="7"/>
      <c r="L235" s="7"/>
      <c r="M235" s="7"/>
      <c r="N235" s="7"/>
      <c r="O235" s="6"/>
      <c r="P235" s="6"/>
      <c r="Q235" s="12"/>
      <c r="R235" s="10"/>
      <c r="S235" s="11"/>
      <c r="T235" s="10"/>
    </row>
    <row r="236" spans="1:20">
      <c r="A236" s="3"/>
      <c r="B236" s="2"/>
      <c r="C236" s="3"/>
      <c r="D236" s="3"/>
      <c r="E236" s="3"/>
      <c r="F236" s="3"/>
      <c r="G236" s="2"/>
      <c r="H236" s="2"/>
      <c r="I236" s="7"/>
      <c r="J236" s="6"/>
      <c r="K236" s="7"/>
      <c r="L236" s="7"/>
      <c r="M236" s="7"/>
      <c r="N236" s="7"/>
      <c r="O236" s="6"/>
      <c r="P236" s="6"/>
      <c r="Q236" s="12"/>
      <c r="R236" s="10"/>
      <c r="S236" s="11"/>
      <c r="T236" s="10"/>
    </row>
    <row r="237" spans="1:20">
      <c r="A237" s="3"/>
      <c r="B237" s="2"/>
      <c r="C237" s="3"/>
      <c r="D237" s="3"/>
      <c r="E237" s="3"/>
      <c r="F237" s="3"/>
      <c r="G237" s="2"/>
      <c r="H237" s="2"/>
      <c r="I237" s="7"/>
      <c r="J237" s="6"/>
      <c r="K237" s="7"/>
      <c r="L237" s="7"/>
      <c r="M237" s="7"/>
      <c r="N237" s="7"/>
      <c r="O237" s="6"/>
      <c r="P237" s="6"/>
      <c r="Q237" s="12"/>
      <c r="R237" s="10"/>
      <c r="S237" s="11"/>
      <c r="T237" s="10"/>
    </row>
    <row r="238" spans="1:20">
      <c r="A238" s="3"/>
      <c r="B238" s="2"/>
      <c r="C238" s="3"/>
      <c r="D238" s="3"/>
      <c r="E238" s="3"/>
      <c r="F238" s="3"/>
      <c r="G238" s="2"/>
      <c r="H238" s="2"/>
      <c r="I238" s="7"/>
      <c r="J238" s="6"/>
      <c r="K238" s="7"/>
      <c r="L238" s="7"/>
      <c r="M238" s="7"/>
      <c r="N238" s="7"/>
      <c r="O238" s="6"/>
      <c r="P238" s="6"/>
      <c r="Q238" s="12"/>
      <c r="R238" s="10"/>
      <c r="S238" s="11"/>
      <c r="T238" s="10"/>
    </row>
    <row r="239" spans="1:20">
      <c r="A239" s="3"/>
      <c r="B239" s="2"/>
      <c r="C239" s="3"/>
      <c r="D239" s="3"/>
      <c r="E239" s="3"/>
      <c r="F239" s="3"/>
      <c r="G239" s="2"/>
      <c r="H239" s="2"/>
      <c r="I239" s="7"/>
      <c r="J239" s="6"/>
      <c r="K239" s="7"/>
      <c r="L239" s="7"/>
      <c r="M239" s="7"/>
      <c r="N239" s="7"/>
      <c r="O239" s="6"/>
      <c r="P239" s="6"/>
      <c r="Q239" s="12"/>
      <c r="R239" s="10"/>
      <c r="S239" s="11"/>
      <c r="T239" s="10"/>
    </row>
    <row r="240" spans="1:20">
      <c r="A240" s="3"/>
      <c r="B240" s="2"/>
      <c r="C240" s="3"/>
      <c r="D240" s="3"/>
      <c r="E240" s="3"/>
      <c r="F240" s="3"/>
      <c r="G240" s="2"/>
      <c r="H240" s="2"/>
      <c r="I240" s="7"/>
      <c r="J240" s="6"/>
      <c r="K240" s="7"/>
      <c r="L240" s="7"/>
      <c r="M240" s="7"/>
      <c r="N240" s="7"/>
      <c r="O240" s="6"/>
      <c r="P240" s="6"/>
      <c r="Q240" s="12"/>
      <c r="R240" s="10"/>
      <c r="S240" s="11"/>
      <c r="T240" s="10"/>
    </row>
    <row r="241" spans="1:20">
      <c r="A241" s="3"/>
      <c r="B241" s="2"/>
      <c r="C241" s="3"/>
      <c r="D241" s="3"/>
      <c r="E241" s="3"/>
      <c r="F241" s="3"/>
      <c r="G241" s="2"/>
      <c r="H241" s="2"/>
      <c r="I241" s="7"/>
      <c r="J241" s="6"/>
      <c r="K241" s="7"/>
      <c r="L241" s="7"/>
      <c r="M241" s="7"/>
      <c r="N241" s="7"/>
      <c r="O241" s="6"/>
      <c r="P241" s="6"/>
      <c r="Q241" s="12"/>
      <c r="R241" s="10"/>
      <c r="S241" s="11"/>
      <c r="T241" s="10"/>
    </row>
    <row r="242" spans="1:20">
      <c r="A242" s="3"/>
      <c r="B242" s="2"/>
      <c r="C242" s="3"/>
      <c r="D242" s="3"/>
      <c r="E242" s="3"/>
      <c r="F242" s="3"/>
      <c r="G242" s="2"/>
      <c r="H242" s="2"/>
      <c r="I242" s="7"/>
      <c r="J242" s="6"/>
      <c r="K242" s="7"/>
      <c r="L242" s="7"/>
      <c r="M242" s="7"/>
      <c r="N242" s="7"/>
      <c r="O242" s="6"/>
      <c r="P242" s="6"/>
      <c r="Q242" s="12"/>
      <c r="R242" s="10"/>
      <c r="S242" s="11"/>
      <c r="T242" s="10"/>
    </row>
    <row r="243" spans="1:20">
      <c r="A243" s="3"/>
      <c r="B243" s="2"/>
      <c r="C243" s="3"/>
      <c r="D243" s="3"/>
      <c r="E243" s="3"/>
      <c r="F243" s="3"/>
      <c r="G243" s="2"/>
      <c r="H243" s="2"/>
      <c r="I243" s="7"/>
      <c r="J243" s="6"/>
      <c r="K243" s="7"/>
      <c r="L243" s="7"/>
      <c r="M243" s="7"/>
      <c r="N243" s="7"/>
      <c r="O243" s="6"/>
      <c r="P243" s="6"/>
      <c r="Q243" s="12"/>
      <c r="R243" s="10"/>
      <c r="S243" s="11"/>
      <c r="T243" s="10"/>
    </row>
    <row r="244" spans="1:20">
      <c r="A244" s="3"/>
      <c r="B244" s="2"/>
      <c r="C244" s="3"/>
      <c r="D244" s="3"/>
      <c r="E244" s="3"/>
      <c r="F244" s="3"/>
      <c r="G244" s="2"/>
      <c r="H244" s="2"/>
      <c r="I244" s="7"/>
      <c r="J244" s="6"/>
      <c r="K244" s="7"/>
      <c r="L244" s="7"/>
      <c r="M244" s="7"/>
      <c r="N244" s="7"/>
      <c r="O244" s="6"/>
      <c r="P244" s="6"/>
      <c r="Q244" s="12"/>
      <c r="R244" s="10"/>
      <c r="S244" s="11"/>
      <c r="T244" s="10"/>
    </row>
    <row r="245" spans="1:20">
      <c r="A245" s="3"/>
      <c r="B245" s="2"/>
      <c r="C245" s="3"/>
      <c r="D245" s="3"/>
      <c r="E245" s="3"/>
      <c r="F245" s="3"/>
      <c r="G245" s="2"/>
      <c r="H245" s="2"/>
      <c r="I245" s="7"/>
      <c r="J245" s="6"/>
      <c r="K245" s="7"/>
      <c r="L245" s="7"/>
      <c r="M245" s="7"/>
      <c r="N245" s="7"/>
      <c r="O245" s="6"/>
      <c r="P245" s="6"/>
      <c r="Q245" s="12"/>
      <c r="R245" s="10"/>
      <c r="S245" s="11"/>
      <c r="T245" s="10"/>
    </row>
    <row r="246" spans="1:20">
      <c r="A246" s="3"/>
      <c r="B246" s="2"/>
      <c r="C246" s="3"/>
      <c r="D246" s="3"/>
      <c r="E246" s="3"/>
      <c r="F246" s="3"/>
      <c r="G246" s="2"/>
      <c r="H246" s="2"/>
      <c r="I246" s="7"/>
      <c r="J246" s="6"/>
      <c r="K246" s="7"/>
      <c r="L246" s="7"/>
      <c r="M246" s="7"/>
      <c r="N246" s="7"/>
      <c r="O246" s="6"/>
      <c r="P246" s="6"/>
      <c r="Q246" s="12"/>
      <c r="R246" s="10"/>
      <c r="S246" s="11"/>
      <c r="T246" s="10"/>
    </row>
    <row r="247" spans="1:20">
      <c r="A247" s="3"/>
      <c r="B247" s="2"/>
      <c r="C247" s="3"/>
      <c r="D247" s="3"/>
      <c r="E247" s="3"/>
      <c r="F247" s="3"/>
      <c r="G247" s="2"/>
      <c r="H247" s="2"/>
      <c r="I247" s="7"/>
      <c r="J247" s="6"/>
      <c r="K247" s="7"/>
      <c r="L247" s="7"/>
      <c r="M247" s="7"/>
      <c r="N247" s="7"/>
      <c r="O247" s="6"/>
      <c r="P247" s="6"/>
      <c r="Q247" s="12"/>
      <c r="R247" s="10"/>
      <c r="S247" s="11"/>
      <c r="T247" s="10"/>
    </row>
    <row r="248" spans="1:20">
      <c r="A248" s="3"/>
      <c r="B248" s="2"/>
      <c r="C248" s="3"/>
      <c r="D248" s="3"/>
      <c r="E248" s="3"/>
      <c r="F248" s="3"/>
      <c r="G248" s="2"/>
      <c r="H248" s="2"/>
      <c r="I248" s="7"/>
      <c r="J248" s="6"/>
      <c r="K248" s="7"/>
      <c r="L248" s="7"/>
      <c r="M248" s="7"/>
      <c r="N248" s="7"/>
      <c r="O248" s="6"/>
      <c r="P248" s="6"/>
      <c r="Q248" s="12"/>
      <c r="R248" s="10"/>
      <c r="S248" s="11"/>
      <c r="T248" s="10"/>
    </row>
    <row r="249" spans="1:20">
      <c r="A249" s="3"/>
      <c r="B249" s="2"/>
      <c r="C249" s="3"/>
      <c r="D249" s="3"/>
      <c r="E249" s="3"/>
      <c r="F249" s="3"/>
      <c r="G249" s="2"/>
      <c r="H249" s="2"/>
      <c r="I249" s="7"/>
      <c r="J249" s="6"/>
      <c r="K249" s="7"/>
      <c r="L249" s="7"/>
      <c r="M249" s="7"/>
      <c r="N249" s="7"/>
      <c r="O249" s="6"/>
      <c r="P249" s="6"/>
      <c r="Q249" s="12"/>
      <c r="R249" s="10"/>
      <c r="S249" s="11"/>
      <c r="T249" s="10"/>
    </row>
    <row r="250" spans="1:20">
      <c r="A250" s="3"/>
      <c r="B250" s="2"/>
      <c r="C250" s="3"/>
      <c r="D250" s="3"/>
      <c r="E250" s="3"/>
      <c r="F250" s="3"/>
      <c r="G250" s="2"/>
      <c r="H250" s="2"/>
      <c r="I250" s="7"/>
      <c r="J250" s="6"/>
      <c r="K250" s="7"/>
      <c r="L250" s="7"/>
      <c r="M250" s="7"/>
      <c r="N250" s="7"/>
      <c r="O250" s="6"/>
      <c r="P250" s="6"/>
      <c r="Q250" s="12"/>
      <c r="R250" s="10"/>
      <c r="S250" s="11"/>
      <c r="T250" s="10"/>
    </row>
    <row r="251" spans="1:20">
      <c r="A251" s="3"/>
      <c r="B251" s="2"/>
      <c r="C251" s="3"/>
      <c r="D251" s="3"/>
      <c r="E251" s="3"/>
      <c r="F251" s="3"/>
      <c r="G251" s="2"/>
      <c r="H251" s="2"/>
      <c r="I251" s="7"/>
      <c r="J251" s="6"/>
      <c r="K251" s="7"/>
      <c r="L251" s="7"/>
      <c r="M251" s="7"/>
      <c r="N251" s="7"/>
      <c r="O251" s="6"/>
      <c r="P251" s="6"/>
      <c r="Q251" s="12"/>
      <c r="R251" s="10"/>
      <c r="S251" s="11"/>
      <c r="T251" s="10"/>
    </row>
    <row r="252" spans="1:20">
      <c r="A252" s="3"/>
      <c r="B252" s="2"/>
      <c r="C252" s="3"/>
      <c r="D252" s="3"/>
      <c r="E252" s="3"/>
      <c r="F252" s="3"/>
      <c r="G252" s="2"/>
      <c r="H252" s="2"/>
      <c r="I252" s="7"/>
      <c r="J252" s="6"/>
      <c r="K252" s="7"/>
      <c r="L252" s="7"/>
      <c r="M252" s="7"/>
      <c r="N252" s="7"/>
      <c r="O252" s="6"/>
      <c r="P252" s="6"/>
      <c r="Q252" s="12"/>
      <c r="R252" s="10"/>
      <c r="S252" s="11"/>
      <c r="T252" s="10"/>
    </row>
    <row r="253" spans="1:20">
      <c r="A253" s="3"/>
      <c r="B253" s="2"/>
      <c r="C253" s="3"/>
      <c r="D253" s="3"/>
      <c r="E253" s="3"/>
      <c r="F253" s="3"/>
      <c r="G253" s="2"/>
      <c r="H253" s="2"/>
      <c r="I253" s="7"/>
      <c r="J253" s="6"/>
      <c r="K253" s="7"/>
      <c r="L253" s="7"/>
      <c r="M253" s="7"/>
      <c r="N253" s="7"/>
      <c r="O253" s="6"/>
      <c r="P253" s="6"/>
      <c r="Q253" s="12"/>
      <c r="R253" s="10"/>
      <c r="S253" s="11"/>
      <c r="T253" s="10"/>
    </row>
    <row r="254" spans="1:20">
      <c r="A254" s="3"/>
      <c r="B254" s="2"/>
      <c r="C254" s="3"/>
      <c r="D254" s="3"/>
      <c r="E254" s="3"/>
      <c r="F254" s="3"/>
      <c r="G254" s="2"/>
      <c r="H254" s="2"/>
      <c r="I254" s="7"/>
      <c r="J254" s="6"/>
      <c r="K254" s="7"/>
      <c r="L254" s="7"/>
      <c r="M254" s="7"/>
      <c r="N254" s="7"/>
      <c r="O254" s="6"/>
      <c r="P254" s="6"/>
      <c r="Q254" s="12"/>
      <c r="R254" s="10"/>
      <c r="S254" s="11"/>
      <c r="T254" s="10"/>
    </row>
    <row r="255" spans="1:20">
      <c r="A255" s="3"/>
      <c r="B255" s="2"/>
      <c r="C255" s="3"/>
      <c r="D255" s="3"/>
      <c r="E255" s="3"/>
      <c r="F255" s="3"/>
      <c r="G255" s="2"/>
      <c r="H255" s="2"/>
      <c r="I255" s="7"/>
      <c r="J255" s="6"/>
      <c r="K255" s="7"/>
      <c r="L255" s="7"/>
      <c r="M255" s="7"/>
      <c r="N255" s="7"/>
      <c r="O255" s="6"/>
      <c r="P255" s="6"/>
      <c r="Q255" s="12"/>
      <c r="R255" s="10"/>
      <c r="S255" s="11"/>
      <c r="T255" s="10"/>
    </row>
    <row r="256" spans="1:20">
      <c r="A256" s="3"/>
      <c r="B256" s="2"/>
      <c r="C256" s="3"/>
      <c r="D256" s="3"/>
      <c r="E256" s="3"/>
      <c r="F256" s="3"/>
      <c r="G256" s="2"/>
      <c r="H256" s="2"/>
      <c r="I256" s="7"/>
      <c r="J256" s="6"/>
      <c r="K256" s="7"/>
      <c r="L256" s="7"/>
      <c r="M256" s="7"/>
      <c r="N256" s="7"/>
      <c r="O256" s="6"/>
      <c r="P256" s="6"/>
      <c r="Q256" s="12"/>
      <c r="R256" s="10"/>
      <c r="S256" s="11"/>
      <c r="T256" s="10"/>
    </row>
    <row r="257" spans="1:20">
      <c r="A257" s="3"/>
      <c r="B257" s="2"/>
      <c r="C257" s="3"/>
      <c r="D257" s="3"/>
      <c r="E257" s="3"/>
      <c r="F257" s="3"/>
      <c r="G257" s="2"/>
      <c r="H257" s="2"/>
      <c r="I257" s="7"/>
      <c r="J257" s="6"/>
      <c r="K257" s="7"/>
      <c r="L257" s="7"/>
      <c r="M257" s="7"/>
      <c r="N257" s="7"/>
      <c r="O257" s="6"/>
      <c r="P257" s="6"/>
      <c r="Q257" s="12"/>
      <c r="R257" s="10"/>
      <c r="S257" s="11"/>
      <c r="T257" s="10"/>
    </row>
    <row r="258" spans="1:20">
      <c r="A258" s="3"/>
      <c r="B258" s="2"/>
      <c r="C258" s="3"/>
      <c r="D258" s="3"/>
      <c r="E258" s="3"/>
      <c r="F258" s="3"/>
      <c r="G258" s="2"/>
      <c r="H258" s="2"/>
      <c r="I258" s="7"/>
      <c r="J258" s="6"/>
      <c r="K258" s="7"/>
      <c r="L258" s="7"/>
      <c r="M258" s="7"/>
      <c r="N258" s="7"/>
      <c r="O258" s="6"/>
      <c r="P258" s="6"/>
      <c r="Q258" s="12"/>
      <c r="R258" s="10"/>
      <c r="S258" s="11"/>
      <c r="T258" s="10"/>
    </row>
    <row r="259" spans="1:20">
      <c r="A259" s="3"/>
      <c r="B259" s="2"/>
      <c r="C259" s="3"/>
      <c r="D259" s="3"/>
      <c r="E259" s="3"/>
      <c r="F259" s="3"/>
      <c r="G259" s="2"/>
      <c r="H259" s="2"/>
      <c r="I259" s="7"/>
      <c r="J259" s="6"/>
      <c r="K259" s="7"/>
      <c r="L259" s="7"/>
      <c r="M259" s="7"/>
      <c r="N259" s="7"/>
      <c r="O259" s="6"/>
      <c r="P259" s="6"/>
      <c r="Q259" s="12"/>
      <c r="R259" s="10"/>
      <c r="S259" s="11"/>
      <c r="T259" s="10"/>
    </row>
    <row r="260" spans="1:20">
      <c r="A260" s="3"/>
      <c r="B260" s="2"/>
      <c r="C260" s="3"/>
      <c r="D260" s="3"/>
      <c r="E260" s="3"/>
      <c r="F260" s="3"/>
      <c r="G260" s="2"/>
      <c r="H260" s="2"/>
      <c r="I260" s="7"/>
      <c r="J260" s="6"/>
      <c r="K260" s="7"/>
      <c r="L260" s="7"/>
      <c r="M260" s="7"/>
      <c r="N260" s="7"/>
      <c r="O260" s="6"/>
      <c r="P260" s="6"/>
      <c r="Q260" s="12"/>
      <c r="R260" s="10"/>
      <c r="S260" s="11"/>
      <c r="T260" s="10"/>
    </row>
    <row r="261" spans="1:20">
      <c r="A261" s="3"/>
      <c r="B261" s="2"/>
      <c r="C261" s="3"/>
      <c r="D261" s="3"/>
      <c r="E261" s="3"/>
      <c r="F261" s="3"/>
      <c r="G261" s="2"/>
      <c r="H261" s="2"/>
      <c r="I261" s="7"/>
      <c r="J261" s="6"/>
      <c r="K261" s="7"/>
      <c r="L261" s="7"/>
      <c r="M261" s="7"/>
      <c r="N261" s="7"/>
      <c r="O261" s="6"/>
      <c r="P261" s="6"/>
      <c r="Q261" s="12"/>
      <c r="R261" s="10"/>
      <c r="S261" s="11"/>
      <c r="T261" s="10"/>
    </row>
    <row r="262" spans="1:20">
      <c r="A262" s="3"/>
      <c r="B262" s="2"/>
      <c r="C262" s="3"/>
      <c r="D262" s="3"/>
      <c r="E262" s="3"/>
      <c r="F262" s="3"/>
      <c r="G262" s="2"/>
      <c r="H262" s="2"/>
      <c r="I262" s="7"/>
      <c r="J262" s="6"/>
      <c r="K262" s="7"/>
      <c r="L262" s="7"/>
      <c r="M262" s="7"/>
      <c r="N262" s="7"/>
      <c r="O262" s="6"/>
      <c r="P262" s="6"/>
      <c r="Q262" s="12"/>
      <c r="R262" s="10"/>
      <c r="S262" s="11"/>
      <c r="T262" s="10"/>
    </row>
    <row r="263" spans="1:20">
      <c r="A263" s="3"/>
      <c r="B263" s="2"/>
      <c r="C263" s="3"/>
      <c r="D263" s="3"/>
      <c r="E263" s="3"/>
      <c r="F263" s="3"/>
      <c r="G263" s="2"/>
      <c r="H263" s="2"/>
      <c r="I263" s="7"/>
      <c r="J263" s="6"/>
      <c r="K263" s="7"/>
      <c r="L263" s="7"/>
      <c r="M263" s="7"/>
      <c r="N263" s="7"/>
      <c r="O263" s="6"/>
      <c r="P263" s="6"/>
      <c r="Q263" s="12"/>
      <c r="R263" s="10"/>
      <c r="S263" s="11"/>
      <c r="T263" s="10"/>
    </row>
    <row r="264" spans="1:20">
      <c r="A264" s="3"/>
      <c r="B264" s="2"/>
      <c r="C264" s="3"/>
      <c r="D264" s="3"/>
      <c r="E264" s="3"/>
      <c r="F264" s="3"/>
      <c r="G264" s="2"/>
      <c r="H264" s="2"/>
      <c r="I264" s="7"/>
      <c r="J264" s="6"/>
      <c r="K264" s="7"/>
      <c r="L264" s="7"/>
      <c r="M264" s="7"/>
      <c r="N264" s="7"/>
      <c r="O264" s="6"/>
      <c r="P264" s="6"/>
      <c r="Q264" s="12"/>
      <c r="R264" s="10"/>
      <c r="S264" s="11"/>
      <c r="T264" s="10"/>
    </row>
    <row r="265" spans="1:20">
      <c r="A265" s="3"/>
      <c r="B265" s="2"/>
      <c r="C265" s="3"/>
      <c r="D265" s="3"/>
      <c r="E265" s="3"/>
      <c r="F265" s="3"/>
      <c r="G265" s="2"/>
      <c r="H265" s="2"/>
      <c r="I265" s="7"/>
      <c r="J265" s="6"/>
      <c r="K265" s="7"/>
      <c r="L265" s="7"/>
      <c r="M265" s="7"/>
      <c r="N265" s="7"/>
      <c r="O265" s="6"/>
      <c r="P265" s="6"/>
      <c r="Q265" s="12"/>
      <c r="R265" s="10"/>
      <c r="S265" s="11"/>
      <c r="T265" s="10"/>
    </row>
    <row r="266" spans="1:20">
      <c r="A266" s="3"/>
      <c r="B266" s="2"/>
      <c r="C266" s="3"/>
      <c r="D266" s="3"/>
      <c r="E266" s="3"/>
      <c r="F266" s="3"/>
      <c r="G266" s="2"/>
      <c r="H266" s="2"/>
      <c r="I266" s="7"/>
      <c r="J266" s="6"/>
      <c r="K266" s="7"/>
      <c r="L266" s="7"/>
      <c r="M266" s="7"/>
      <c r="N266" s="7"/>
      <c r="O266" s="6"/>
      <c r="P266" s="6"/>
      <c r="Q266" s="12"/>
      <c r="R266" s="10"/>
      <c r="S266" s="11"/>
      <c r="T266" s="10"/>
    </row>
    <row r="267" spans="1:20">
      <c r="A267" s="3"/>
      <c r="B267" s="2"/>
      <c r="C267" s="3"/>
      <c r="D267" s="3"/>
      <c r="E267" s="3"/>
      <c r="F267" s="3"/>
      <c r="G267" s="2"/>
      <c r="H267" s="2"/>
      <c r="I267" s="7"/>
      <c r="J267" s="6"/>
      <c r="K267" s="7"/>
      <c r="L267" s="7"/>
      <c r="M267" s="7"/>
      <c r="N267" s="7"/>
      <c r="O267" s="6"/>
      <c r="P267" s="6"/>
      <c r="Q267" s="12"/>
      <c r="R267" s="10"/>
      <c r="S267" s="11"/>
      <c r="T267" s="10"/>
    </row>
    <row r="268" spans="1:20">
      <c r="A268" s="3"/>
      <c r="B268" s="2"/>
      <c r="C268" s="3"/>
      <c r="D268" s="3"/>
      <c r="E268" s="3"/>
      <c r="F268" s="3"/>
      <c r="G268" s="2"/>
      <c r="H268" s="2"/>
      <c r="I268" s="7"/>
      <c r="J268" s="6"/>
      <c r="K268" s="7"/>
      <c r="L268" s="7"/>
      <c r="M268" s="7"/>
      <c r="N268" s="7"/>
      <c r="O268" s="6"/>
      <c r="P268" s="6"/>
      <c r="Q268" s="12"/>
      <c r="R268" s="10"/>
      <c r="S268" s="11"/>
      <c r="T268" s="10"/>
    </row>
    <row r="269" spans="1:20">
      <c r="A269" s="3"/>
      <c r="B269" s="2"/>
      <c r="C269" s="3"/>
      <c r="D269" s="3"/>
      <c r="E269" s="3"/>
      <c r="F269" s="3"/>
      <c r="G269" s="2"/>
      <c r="H269" s="2"/>
      <c r="I269" s="7"/>
      <c r="J269" s="6"/>
      <c r="K269" s="7"/>
      <c r="L269" s="7"/>
      <c r="M269" s="7"/>
      <c r="N269" s="7"/>
      <c r="O269" s="6"/>
      <c r="P269" s="6"/>
      <c r="Q269" s="12"/>
      <c r="R269" s="10"/>
      <c r="S269" s="11"/>
      <c r="T269" s="10"/>
    </row>
    <row r="270" spans="1:20">
      <c r="A270" s="3"/>
      <c r="B270" s="2"/>
      <c r="C270" s="3"/>
      <c r="D270" s="3"/>
      <c r="E270" s="3"/>
      <c r="F270" s="3"/>
      <c r="G270" s="2"/>
      <c r="H270" s="2"/>
      <c r="I270" s="7"/>
      <c r="J270" s="6"/>
      <c r="K270" s="7"/>
      <c r="L270" s="7"/>
      <c r="M270" s="7"/>
      <c r="N270" s="7"/>
      <c r="O270" s="6"/>
      <c r="P270" s="6"/>
      <c r="Q270" s="12"/>
      <c r="R270" s="10"/>
      <c r="S270" s="11"/>
      <c r="T270" s="10"/>
    </row>
    <row r="271" spans="1:20">
      <c r="A271" s="3"/>
      <c r="B271" s="2"/>
      <c r="C271" s="3"/>
      <c r="D271" s="3"/>
      <c r="E271" s="3"/>
      <c r="F271" s="3"/>
      <c r="G271" s="2"/>
      <c r="H271" s="2"/>
      <c r="I271" s="7"/>
      <c r="J271" s="6"/>
      <c r="K271" s="7"/>
      <c r="L271" s="7"/>
      <c r="M271" s="7"/>
      <c r="N271" s="7"/>
      <c r="O271" s="6"/>
      <c r="P271" s="6"/>
      <c r="Q271" s="12"/>
      <c r="R271" s="10"/>
      <c r="S271" s="11"/>
      <c r="T271" s="10"/>
    </row>
    <row r="272" spans="1:20">
      <c r="A272" s="3"/>
      <c r="B272" s="2"/>
      <c r="C272" s="3"/>
      <c r="D272" s="3"/>
      <c r="E272" s="3"/>
      <c r="F272" s="3"/>
      <c r="G272" s="2"/>
      <c r="H272" s="2"/>
      <c r="I272" s="7"/>
      <c r="J272" s="6"/>
      <c r="K272" s="7"/>
      <c r="L272" s="7"/>
      <c r="M272" s="7"/>
      <c r="N272" s="7"/>
      <c r="O272" s="6"/>
      <c r="P272" s="6"/>
      <c r="Q272" s="12"/>
      <c r="R272" s="10"/>
      <c r="S272" s="11"/>
      <c r="T272" s="10"/>
    </row>
    <row r="273" spans="1:20">
      <c r="A273" s="3"/>
      <c r="B273" s="2"/>
      <c r="C273" s="3"/>
      <c r="D273" s="3"/>
      <c r="E273" s="3"/>
      <c r="F273" s="3"/>
      <c r="G273" s="2"/>
      <c r="H273" s="2"/>
      <c r="I273" s="7"/>
      <c r="J273" s="6"/>
      <c r="K273" s="7"/>
      <c r="L273" s="7"/>
      <c r="M273" s="7"/>
      <c r="N273" s="7"/>
      <c r="O273" s="6"/>
      <c r="P273" s="6"/>
      <c r="Q273" s="12"/>
      <c r="R273" s="10"/>
      <c r="S273" s="11"/>
      <c r="T273" s="10"/>
    </row>
    <row r="274" spans="1:20">
      <c r="A274" s="3"/>
      <c r="B274" s="2"/>
      <c r="C274" s="3"/>
      <c r="D274" s="3"/>
      <c r="E274" s="3"/>
      <c r="F274" s="3"/>
      <c r="G274" s="2"/>
      <c r="H274" s="2"/>
      <c r="I274" s="7"/>
      <c r="J274" s="6"/>
      <c r="K274" s="7"/>
      <c r="L274" s="7"/>
      <c r="M274" s="7"/>
      <c r="N274" s="7"/>
      <c r="O274" s="6"/>
      <c r="P274" s="6"/>
      <c r="Q274" s="12"/>
      <c r="R274" s="10"/>
      <c r="S274" s="11"/>
      <c r="T274" s="10"/>
    </row>
    <row r="275" spans="1:20">
      <c r="A275" s="3"/>
      <c r="B275" s="2"/>
      <c r="C275" s="3"/>
      <c r="D275" s="3"/>
      <c r="E275" s="3"/>
      <c r="F275" s="3"/>
      <c r="G275" s="2"/>
      <c r="H275" s="2"/>
      <c r="I275" s="7"/>
      <c r="J275" s="6"/>
      <c r="K275" s="7"/>
      <c r="L275" s="7"/>
      <c r="M275" s="7"/>
      <c r="N275" s="7"/>
      <c r="O275" s="6"/>
      <c r="P275" s="6"/>
      <c r="Q275" s="12"/>
      <c r="R275" s="10"/>
      <c r="S275" s="11"/>
      <c r="T275" s="10"/>
    </row>
    <row r="276" spans="1:20">
      <c r="A276" s="3"/>
      <c r="B276" s="2"/>
      <c r="C276" s="3"/>
      <c r="D276" s="3"/>
      <c r="E276" s="3"/>
      <c r="F276" s="3"/>
      <c r="G276" s="2"/>
      <c r="H276" s="2"/>
      <c r="I276" s="7"/>
      <c r="J276" s="6"/>
      <c r="K276" s="7"/>
      <c r="L276" s="7"/>
      <c r="M276" s="7"/>
      <c r="N276" s="7"/>
      <c r="O276" s="6"/>
      <c r="P276" s="6"/>
      <c r="Q276" s="12"/>
      <c r="R276" s="10"/>
      <c r="S276" s="11"/>
      <c r="T276" s="10"/>
    </row>
    <row r="277" spans="1:20">
      <c r="A277" s="3"/>
      <c r="B277" s="2"/>
      <c r="C277" s="3"/>
      <c r="D277" s="3"/>
      <c r="E277" s="3"/>
      <c r="F277" s="3"/>
      <c r="G277" s="2"/>
      <c r="H277" s="2"/>
      <c r="I277" s="7"/>
      <c r="J277" s="6"/>
      <c r="K277" s="7"/>
      <c r="L277" s="7"/>
      <c r="M277" s="7"/>
      <c r="N277" s="7"/>
      <c r="O277" s="6"/>
      <c r="P277" s="6"/>
      <c r="Q277" s="12"/>
      <c r="R277" s="10"/>
      <c r="S277" s="11"/>
      <c r="T277" s="10"/>
    </row>
    <row r="278" spans="1:20">
      <c r="A278" s="3"/>
      <c r="B278" s="2"/>
      <c r="C278" s="3"/>
      <c r="D278" s="3"/>
      <c r="E278" s="3"/>
      <c r="F278" s="3"/>
      <c r="G278" s="2"/>
      <c r="H278" s="2"/>
      <c r="I278" s="7"/>
      <c r="J278" s="6"/>
      <c r="K278" s="7"/>
      <c r="L278" s="7"/>
      <c r="M278" s="7"/>
      <c r="N278" s="7"/>
      <c r="O278" s="6"/>
      <c r="P278" s="6"/>
      <c r="Q278" s="12"/>
      <c r="R278" s="10"/>
      <c r="S278" s="11"/>
      <c r="T278" s="10"/>
    </row>
    <row r="279" spans="1:20">
      <c r="A279" s="3"/>
      <c r="B279" s="2"/>
      <c r="C279" s="3"/>
      <c r="D279" s="3"/>
      <c r="E279" s="3"/>
      <c r="F279" s="3"/>
      <c r="G279" s="2"/>
      <c r="H279" s="2"/>
      <c r="I279" s="7"/>
      <c r="J279" s="6"/>
      <c r="K279" s="7"/>
      <c r="L279" s="7"/>
      <c r="M279" s="7"/>
      <c r="N279" s="7"/>
      <c r="O279" s="6"/>
      <c r="P279" s="6"/>
      <c r="Q279" s="12"/>
      <c r="R279" s="10"/>
      <c r="S279" s="11"/>
      <c r="T279" s="10"/>
    </row>
    <row r="280" spans="1:20">
      <c r="A280" s="3"/>
      <c r="B280" s="2"/>
      <c r="C280" s="3"/>
      <c r="D280" s="3"/>
      <c r="E280" s="3"/>
      <c r="F280" s="3"/>
      <c r="G280" s="2"/>
      <c r="H280" s="2"/>
      <c r="I280" s="7"/>
      <c r="J280" s="6"/>
      <c r="K280" s="7"/>
      <c r="L280" s="7"/>
      <c r="M280" s="7"/>
      <c r="N280" s="7"/>
      <c r="O280" s="6"/>
      <c r="P280" s="6"/>
      <c r="Q280" s="12"/>
      <c r="R280" s="10"/>
      <c r="S280" s="11"/>
      <c r="T280" s="10"/>
    </row>
    <row r="281" spans="1:20">
      <c r="A281" s="3"/>
      <c r="B281" s="2"/>
      <c r="C281" s="3"/>
      <c r="D281" s="3"/>
      <c r="E281" s="3"/>
      <c r="F281" s="3"/>
      <c r="G281" s="2"/>
      <c r="H281" s="2"/>
      <c r="I281" s="7"/>
      <c r="J281" s="6"/>
      <c r="K281" s="7"/>
      <c r="L281" s="7"/>
      <c r="M281" s="7"/>
      <c r="N281" s="7"/>
      <c r="O281" s="6"/>
      <c r="P281" s="6"/>
      <c r="Q281" s="12"/>
      <c r="R281" s="10"/>
      <c r="S281" s="11"/>
      <c r="T281" s="10"/>
    </row>
    <row r="282" spans="1:20">
      <c r="A282" s="3"/>
      <c r="B282" s="2"/>
      <c r="C282" s="3"/>
      <c r="D282" s="3"/>
      <c r="E282" s="3"/>
      <c r="F282" s="3"/>
      <c r="G282" s="2"/>
      <c r="H282" s="2"/>
      <c r="I282" s="7"/>
      <c r="J282" s="6"/>
      <c r="K282" s="7"/>
      <c r="L282" s="7"/>
      <c r="M282" s="7"/>
      <c r="N282" s="7"/>
      <c r="O282" s="6"/>
      <c r="P282" s="6"/>
      <c r="Q282" s="12"/>
      <c r="R282" s="10"/>
      <c r="S282" s="11"/>
      <c r="T282" s="10"/>
    </row>
    <row r="283" spans="1:20">
      <c r="A283" s="3"/>
      <c r="B283" s="2"/>
      <c r="C283" s="3"/>
      <c r="D283" s="3"/>
      <c r="E283" s="3"/>
      <c r="F283" s="3"/>
      <c r="G283" s="2"/>
      <c r="H283" s="2"/>
      <c r="I283" s="7"/>
      <c r="J283" s="6"/>
      <c r="K283" s="7"/>
      <c r="L283" s="7"/>
      <c r="M283" s="7"/>
      <c r="N283" s="7"/>
      <c r="O283" s="6"/>
      <c r="P283" s="6"/>
      <c r="Q283" s="12"/>
      <c r="R283" s="10"/>
      <c r="S283" s="11"/>
      <c r="T283" s="10"/>
    </row>
    <row r="284" spans="1:20">
      <c r="A284" s="3"/>
      <c r="B284" s="2"/>
      <c r="C284" s="3"/>
      <c r="D284" s="3"/>
      <c r="E284" s="3"/>
      <c r="F284" s="3"/>
      <c r="G284" s="2"/>
      <c r="H284" s="2"/>
      <c r="I284" s="7"/>
      <c r="J284" s="6"/>
      <c r="K284" s="7"/>
      <c r="L284" s="7"/>
      <c r="M284" s="7"/>
      <c r="N284" s="7"/>
      <c r="O284" s="6"/>
      <c r="P284" s="6"/>
      <c r="Q284" s="12"/>
      <c r="R284" s="10"/>
      <c r="S284" s="11"/>
      <c r="T284" s="10"/>
    </row>
    <row r="285" spans="1:20">
      <c r="A285" s="3"/>
      <c r="B285" s="2"/>
      <c r="C285" s="3"/>
      <c r="D285" s="3"/>
      <c r="E285" s="3"/>
      <c r="F285" s="3"/>
      <c r="G285" s="2"/>
      <c r="H285" s="2"/>
      <c r="I285" s="7"/>
      <c r="J285" s="6"/>
      <c r="K285" s="7"/>
      <c r="L285" s="7"/>
      <c r="M285" s="7"/>
      <c r="N285" s="7"/>
      <c r="O285" s="6"/>
      <c r="P285" s="6"/>
      <c r="Q285" s="12"/>
      <c r="R285" s="10"/>
      <c r="S285" s="11"/>
      <c r="T285" s="10"/>
    </row>
    <row r="286" spans="1:20">
      <c r="A286" s="3"/>
      <c r="B286" s="2"/>
      <c r="C286" s="3"/>
      <c r="D286" s="3"/>
      <c r="E286" s="3"/>
      <c r="F286" s="3"/>
      <c r="G286" s="2"/>
      <c r="H286" s="2"/>
      <c r="I286" s="7"/>
      <c r="J286" s="6"/>
      <c r="K286" s="7"/>
      <c r="L286" s="7"/>
      <c r="M286" s="7"/>
      <c r="N286" s="7"/>
      <c r="O286" s="6"/>
      <c r="P286" s="6"/>
      <c r="Q286" s="12"/>
      <c r="R286" s="10"/>
      <c r="S286" s="11"/>
      <c r="T286" s="10"/>
    </row>
    <row r="287" spans="1:20">
      <c r="A287" s="3"/>
      <c r="B287" s="2"/>
      <c r="C287" s="3"/>
      <c r="D287" s="3"/>
      <c r="E287" s="3"/>
      <c r="F287" s="3"/>
      <c r="G287" s="2"/>
      <c r="H287" s="2"/>
      <c r="I287" s="7"/>
      <c r="J287" s="6"/>
      <c r="K287" s="7"/>
      <c r="L287" s="7"/>
      <c r="M287" s="7"/>
      <c r="N287" s="7"/>
      <c r="O287" s="6"/>
      <c r="P287" s="6"/>
      <c r="Q287" s="12"/>
      <c r="R287" s="10"/>
      <c r="S287" s="11"/>
      <c r="T287" s="10"/>
    </row>
    <row r="288" spans="1:20">
      <c r="A288" s="3"/>
      <c r="B288" s="2"/>
      <c r="C288" s="3"/>
      <c r="D288" s="3"/>
      <c r="E288" s="3"/>
      <c r="F288" s="3"/>
      <c r="G288" s="2"/>
      <c r="H288" s="2"/>
      <c r="I288" s="7"/>
      <c r="J288" s="6"/>
      <c r="K288" s="7"/>
      <c r="L288" s="7"/>
      <c r="M288" s="7"/>
      <c r="N288" s="7"/>
      <c r="O288" s="6"/>
      <c r="P288" s="6"/>
      <c r="Q288" s="12"/>
      <c r="R288" s="10"/>
      <c r="S288" s="11"/>
      <c r="T288" s="10"/>
    </row>
    <row r="289" spans="1:20">
      <c r="A289" s="3"/>
      <c r="B289" s="2"/>
      <c r="C289" s="3"/>
      <c r="D289" s="3"/>
      <c r="E289" s="3"/>
      <c r="F289" s="3"/>
      <c r="G289" s="2"/>
      <c r="H289" s="2"/>
      <c r="I289" s="7"/>
      <c r="J289" s="6"/>
      <c r="K289" s="7"/>
      <c r="L289" s="7"/>
      <c r="M289" s="7"/>
      <c r="N289" s="7"/>
      <c r="O289" s="6"/>
      <c r="P289" s="6"/>
      <c r="Q289" s="12"/>
      <c r="R289" s="10"/>
      <c r="S289" s="11"/>
      <c r="T289" s="10"/>
    </row>
    <row r="290" spans="1:20">
      <c r="A290" s="3"/>
      <c r="B290" s="2"/>
      <c r="C290" s="3"/>
      <c r="D290" s="3"/>
      <c r="E290" s="3"/>
      <c r="F290" s="3"/>
      <c r="G290" s="2"/>
      <c r="H290" s="2"/>
      <c r="I290" s="7"/>
      <c r="J290" s="6"/>
      <c r="K290" s="7"/>
      <c r="L290" s="7"/>
      <c r="M290" s="7"/>
      <c r="N290" s="7"/>
      <c r="O290" s="6"/>
      <c r="P290" s="6"/>
      <c r="Q290" s="12"/>
      <c r="R290" s="10"/>
      <c r="S290" s="11"/>
      <c r="T290" s="10"/>
    </row>
    <row r="291" spans="1:20">
      <c r="A291" s="3"/>
      <c r="B291" s="2"/>
      <c r="C291" s="3"/>
      <c r="D291" s="3"/>
      <c r="E291" s="3"/>
      <c r="F291" s="3"/>
      <c r="G291" s="2"/>
      <c r="H291" s="2"/>
      <c r="I291" s="7"/>
      <c r="J291" s="6"/>
      <c r="K291" s="7"/>
      <c r="L291" s="7"/>
      <c r="M291" s="7"/>
      <c r="N291" s="7"/>
      <c r="O291" s="6"/>
      <c r="P291" s="6"/>
      <c r="Q291" s="12"/>
      <c r="R291" s="10"/>
      <c r="S291" s="11"/>
      <c r="T291" s="10"/>
    </row>
    <row r="292" spans="1:20">
      <c r="A292" s="3"/>
      <c r="B292" s="2"/>
      <c r="C292" s="3"/>
      <c r="D292" s="3"/>
      <c r="E292" s="3"/>
      <c r="F292" s="3"/>
      <c r="G292" s="2"/>
      <c r="H292" s="2"/>
      <c r="I292" s="7"/>
      <c r="J292" s="6"/>
      <c r="K292" s="7"/>
      <c r="L292" s="7"/>
      <c r="M292" s="7"/>
      <c r="N292" s="7"/>
      <c r="O292" s="6"/>
      <c r="P292" s="6"/>
      <c r="Q292" s="12"/>
      <c r="R292" s="10"/>
      <c r="S292" s="11"/>
      <c r="T292" s="10"/>
    </row>
    <row r="293" spans="1:20">
      <c r="A293" s="3"/>
      <c r="B293" s="2"/>
      <c r="C293" s="3"/>
      <c r="D293" s="3"/>
      <c r="E293" s="3"/>
      <c r="F293" s="3"/>
      <c r="G293" s="2"/>
      <c r="H293" s="2"/>
      <c r="I293" s="7"/>
      <c r="J293" s="6"/>
      <c r="K293" s="7"/>
      <c r="L293" s="7"/>
      <c r="M293" s="7"/>
      <c r="N293" s="7"/>
      <c r="O293" s="6"/>
      <c r="P293" s="6"/>
      <c r="Q293" s="12"/>
      <c r="R293" s="10"/>
      <c r="S293" s="11"/>
      <c r="T293" s="10"/>
    </row>
    <row r="294" spans="1:20">
      <c r="A294" s="3"/>
      <c r="B294" s="2"/>
      <c r="C294" s="3"/>
      <c r="D294" s="3"/>
      <c r="E294" s="3"/>
      <c r="F294" s="3"/>
      <c r="G294" s="2"/>
      <c r="H294" s="2"/>
      <c r="I294" s="7"/>
      <c r="J294" s="6"/>
      <c r="K294" s="7"/>
      <c r="L294" s="7"/>
      <c r="M294" s="7"/>
      <c r="N294" s="7"/>
      <c r="O294" s="6"/>
      <c r="P294" s="6"/>
      <c r="Q294" s="12"/>
      <c r="R294" s="10"/>
      <c r="S294" s="11"/>
      <c r="T294" s="10"/>
    </row>
    <row r="295" spans="1:20">
      <c r="A295" s="3"/>
      <c r="B295" s="2"/>
      <c r="C295" s="3"/>
      <c r="D295" s="3"/>
      <c r="E295" s="3"/>
      <c r="F295" s="3"/>
      <c r="G295" s="2"/>
      <c r="H295" s="2"/>
      <c r="I295" s="7"/>
      <c r="J295" s="6"/>
      <c r="K295" s="7"/>
      <c r="L295" s="7"/>
      <c r="M295" s="7"/>
      <c r="N295" s="7"/>
      <c r="O295" s="6"/>
      <c r="P295" s="6"/>
      <c r="Q295" s="12"/>
      <c r="R295" s="10"/>
      <c r="S295" s="11"/>
      <c r="T295" s="10"/>
    </row>
    <row r="296" spans="1:20">
      <c r="A296" s="3"/>
      <c r="B296" s="2"/>
      <c r="C296" s="3"/>
      <c r="D296" s="3"/>
      <c r="E296" s="3"/>
      <c r="F296" s="3"/>
      <c r="G296" s="2"/>
      <c r="H296" s="2"/>
      <c r="I296" s="7"/>
      <c r="J296" s="6"/>
      <c r="K296" s="7"/>
      <c r="L296" s="7"/>
      <c r="M296" s="7"/>
      <c r="N296" s="7"/>
      <c r="O296" s="6"/>
      <c r="P296" s="6"/>
      <c r="Q296" s="12"/>
      <c r="R296" s="10"/>
      <c r="S296" s="11"/>
      <c r="T296" s="10"/>
    </row>
    <row r="297" spans="1:20">
      <c r="A297" s="3"/>
      <c r="B297" s="2"/>
      <c r="C297" s="3"/>
      <c r="D297" s="3"/>
      <c r="E297" s="3"/>
      <c r="F297" s="3"/>
      <c r="G297" s="2"/>
      <c r="H297" s="2"/>
      <c r="I297" s="7"/>
      <c r="J297" s="6"/>
      <c r="K297" s="7"/>
      <c r="L297" s="7"/>
      <c r="M297" s="7"/>
      <c r="N297" s="7"/>
      <c r="O297" s="6"/>
      <c r="P297" s="6"/>
      <c r="Q297" s="12"/>
      <c r="R297" s="10"/>
      <c r="S297" s="11"/>
      <c r="T297" s="10"/>
    </row>
    <row r="298" spans="1:20">
      <c r="A298" s="3"/>
      <c r="B298" s="2"/>
      <c r="C298" s="3"/>
      <c r="D298" s="3"/>
      <c r="E298" s="3"/>
      <c r="F298" s="3"/>
      <c r="G298" s="2"/>
      <c r="H298" s="2"/>
      <c r="I298" s="7"/>
      <c r="J298" s="6"/>
      <c r="K298" s="7"/>
      <c r="L298" s="7"/>
      <c r="M298" s="7"/>
      <c r="N298" s="7"/>
      <c r="O298" s="6"/>
      <c r="P298" s="6"/>
      <c r="Q298" s="12"/>
      <c r="R298" s="10"/>
      <c r="S298" s="11"/>
      <c r="T298" s="10"/>
    </row>
    <row r="299" spans="1:20">
      <c r="A299" s="3"/>
      <c r="B299" s="2"/>
      <c r="C299" s="3"/>
      <c r="D299" s="3"/>
      <c r="E299" s="3"/>
      <c r="F299" s="3"/>
      <c r="G299" s="2"/>
      <c r="H299" s="2"/>
      <c r="I299" s="7"/>
      <c r="J299" s="6"/>
      <c r="K299" s="7"/>
      <c r="L299" s="7"/>
      <c r="M299" s="7"/>
      <c r="N299" s="7"/>
      <c r="O299" s="6"/>
      <c r="P299" s="6"/>
      <c r="Q299" s="12"/>
      <c r="R299" s="10"/>
      <c r="S299" s="11"/>
      <c r="T299" s="10"/>
    </row>
    <row r="300" spans="1:20">
      <c r="A300" s="3"/>
      <c r="B300" s="2"/>
      <c r="C300" s="3"/>
      <c r="D300" s="3"/>
      <c r="E300" s="3"/>
      <c r="F300" s="3"/>
      <c r="G300" s="2"/>
      <c r="H300" s="2"/>
      <c r="I300" s="7"/>
      <c r="J300" s="6"/>
      <c r="K300" s="7"/>
      <c r="L300" s="7"/>
      <c r="M300" s="7"/>
      <c r="N300" s="7"/>
      <c r="O300" s="6"/>
      <c r="P300" s="6"/>
      <c r="Q300" s="12"/>
      <c r="R300" s="10"/>
      <c r="S300" s="11"/>
      <c r="T300" s="10"/>
    </row>
    <row r="301" spans="1:20">
      <c r="A301" s="3"/>
      <c r="B301" s="2"/>
      <c r="C301" s="3"/>
      <c r="D301" s="3"/>
      <c r="E301" s="3"/>
      <c r="F301" s="3"/>
      <c r="G301" s="2"/>
      <c r="H301" s="2"/>
      <c r="I301" s="7"/>
      <c r="J301" s="6"/>
      <c r="K301" s="7"/>
      <c r="L301" s="7"/>
      <c r="M301" s="7"/>
      <c r="N301" s="7"/>
      <c r="O301" s="6"/>
      <c r="P301" s="6"/>
      <c r="Q301" s="12"/>
      <c r="R301" s="10"/>
      <c r="S301" s="11"/>
      <c r="T301" s="10"/>
    </row>
    <row r="302" spans="1:20">
      <c r="A302" s="3"/>
      <c r="B302" s="2"/>
      <c r="C302" s="3"/>
      <c r="D302" s="3"/>
      <c r="E302" s="3"/>
      <c r="F302" s="3"/>
      <c r="G302" s="2"/>
      <c r="H302" s="2"/>
      <c r="I302" s="7"/>
      <c r="J302" s="6"/>
      <c r="K302" s="7"/>
      <c r="L302" s="7"/>
      <c r="M302" s="7"/>
      <c r="N302" s="7"/>
      <c r="O302" s="6"/>
      <c r="P302" s="6"/>
      <c r="Q302" s="12"/>
      <c r="R302" s="10"/>
      <c r="S302" s="11"/>
      <c r="T302" s="10"/>
    </row>
    <row r="303" spans="1:20">
      <c r="A303" s="3"/>
      <c r="B303" s="2"/>
      <c r="C303" s="3"/>
      <c r="D303" s="3"/>
      <c r="E303" s="3"/>
      <c r="F303" s="3"/>
      <c r="G303" s="2"/>
      <c r="H303" s="2"/>
      <c r="I303" s="7"/>
      <c r="J303" s="6"/>
      <c r="K303" s="7"/>
      <c r="L303" s="7"/>
      <c r="M303" s="7"/>
      <c r="N303" s="7"/>
      <c r="O303" s="6"/>
      <c r="P303" s="6"/>
      <c r="Q303" s="12"/>
      <c r="R303" s="10"/>
      <c r="S303" s="11"/>
      <c r="T303" s="10"/>
    </row>
    <row r="304" spans="1:20">
      <c r="A304" s="3"/>
      <c r="B304" s="2"/>
      <c r="C304" s="3"/>
      <c r="D304" s="3"/>
      <c r="E304" s="3"/>
      <c r="F304" s="3"/>
      <c r="G304" s="2"/>
      <c r="H304" s="2"/>
      <c r="I304" s="7"/>
      <c r="J304" s="6"/>
      <c r="K304" s="7"/>
      <c r="L304" s="7"/>
      <c r="M304" s="7"/>
      <c r="N304" s="7"/>
      <c r="O304" s="6"/>
      <c r="P304" s="6"/>
      <c r="Q304" s="12"/>
      <c r="R304" s="10"/>
      <c r="S304" s="11"/>
      <c r="T304" s="10"/>
    </row>
    <row r="305" spans="1:20">
      <c r="A305" s="3"/>
      <c r="B305" s="2"/>
      <c r="C305" s="3"/>
      <c r="D305" s="3"/>
      <c r="E305" s="3"/>
      <c r="F305" s="3"/>
      <c r="G305" s="2"/>
      <c r="H305" s="2"/>
      <c r="I305" s="7"/>
      <c r="J305" s="6"/>
      <c r="K305" s="7"/>
      <c r="L305" s="7"/>
      <c r="M305" s="7"/>
      <c r="N305" s="7"/>
      <c r="O305" s="6"/>
      <c r="P305" s="6"/>
      <c r="Q305" s="12"/>
      <c r="R305" s="10"/>
      <c r="S305" s="11"/>
      <c r="T305" s="10"/>
    </row>
    <row r="306" spans="1:20">
      <c r="A306" s="3"/>
      <c r="B306" s="2"/>
      <c r="C306" s="3"/>
      <c r="D306" s="3"/>
      <c r="E306" s="3"/>
      <c r="F306" s="3"/>
      <c r="G306" s="2"/>
      <c r="H306" s="2"/>
      <c r="I306" s="7"/>
      <c r="J306" s="6"/>
      <c r="K306" s="7"/>
      <c r="L306" s="7"/>
      <c r="M306" s="7"/>
      <c r="N306" s="7"/>
      <c r="O306" s="6"/>
      <c r="P306" s="6"/>
      <c r="Q306" s="12"/>
      <c r="R306" s="10"/>
      <c r="S306" s="11"/>
      <c r="T306" s="10"/>
    </row>
    <row r="307" spans="1:20">
      <c r="A307" s="3"/>
      <c r="B307" s="2"/>
      <c r="C307" s="3"/>
      <c r="D307" s="3"/>
      <c r="E307" s="3"/>
      <c r="F307" s="3"/>
      <c r="G307" s="2"/>
      <c r="H307" s="2"/>
      <c r="I307" s="7"/>
      <c r="J307" s="6"/>
      <c r="K307" s="7"/>
      <c r="L307" s="7"/>
      <c r="M307" s="7"/>
      <c r="N307" s="7"/>
      <c r="O307" s="6"/>
      <c r="P307" s="6"/>
      <c r="Q307" s="12"/>
      <c r="R307" s="10"/>
      <c r="S307" s="11"/>
      <c r="T307" s="10"/>
    </row>
    <row r="308" spans="1:20">
      <c r="A308" s="3"/>
      <c r="B308" s="2"/>
      <c r="C308" s="3"/>
      <c r="D308" s="3"/>
      <c r="E308" s="3"/>
      <c r="F308" s="3"/>
      <c r="G308" s="2"/>
      <c r="H308" s="2"/>
      <c r="I308" s="7"/>
      <c r="J308" s="6"/>
      <c r="K308" s="7"/>
      <c r="L308" s="7"/>
      <c r="M308" s="7"/>
      <c r="N308" s="7"/>
      <c r="O308" s="6"/>
      <c r="P308" s="6"/>
      <c r="Q308" s="12"/>
      <c r="R308" s="10"/>
      <c r="S308" s="11"/>
      <c r="T308" s="10"/>
    </row>
    <row r="309" spans="1:20">
      <c r="A309" s="3"/>
      <c r="B309" s="2"/>
      <c r="C309" s="3"/>
      <c r="D309" s="3"/>
      <c r="E309" s="3"/>
      <c r="F309" s="3"/>
      <c r="G309" s="2"/>
      <c r="H309" s="2"/>
      <c r="I309" s="7"/>
      <c r="J309" s="6"/>
      <c r="K309" s="7"/>
      <c r="L309" s="7"/>
      <c r="M309" s="7"/>
      <c r="N309" s="7"/>
      <c r="O309" s="6"/>
      <c r="P309" s="6"/>
      <c r="Q309" s="12"/>
      <c r="R309" s="10"/>
      <c r="S309" s="11"/>
      <c r="T309" s="10"/>
    </row>
    <row r="310" spans="1:20">
      <c r="A310" s="3"/>
      <c r="B310" s="2"/>
      <c r="C310" s="3"/>
      <c r="D310" s="3"/>
      <c r="E310" s="3"/>
      <c r="F310" s="3"/>
      <c r="G310" s="2"/>
      <c r="H310" s="2"/>
      <c r="I310" s="7"/>
      <c r="J310" s="6"/>
      <c r="K310" s="7"/>
      <c r="L310" s="7"/>
      <c r="M310" s="7"/>
      <c r="N310" s="7"/>
      <c r="O310" s="6"/>
      <c r="P310" s="6"/>
      <c r="Q310" s="12"/>
      <c r="R310" s="10"/>
      <c r="S310" s="11"/>
      <c r="T310" s="10"/>
    </row>
    <row r="311" spans="1:20">
      <c r="A311" s="3"/>
      <c r="B311" s="2"/>
      <c r="C311" s="3"/>
      <c r="D311" s="3"/>
      <c r="E311" s="3"/>
      <c r="F311" s="3"/>
      <c r="G311" s="2"/>
      <c r="H311" s="2"/>
      <c r="I311" s="7"/>
      <c r="J311" s="6"/>
      <c r="K311" s="7"/>
      <c r="L311" s="7"/>
      <c r="M311" s="7"/>
      <c r="N311" s="7"/>
      <c r="O311" s="6"/>
      <c r="P311" s="6"/>
      <c r="Q311" s="12"/>
      <c r="R311" s="10"/>
      <c r="S311" s="11"/>
      <c r="T311" s="10"/>
    </row>
    <row r="312" spans="1:20">
      <c r="A312" s="3"/>
      <c r="B312" s="2"/>
      <c r="C312" s="3"/>
      <c r="D312" s="3"/>
      <c r="E312" s="3"/>
      <c r="F312" s="3"/>
      <c r="G312" s="2"/>
      <c r="H312" s="2"/>
      <c r="I312" s="7"/>
      <c r="J312" s="6"/>
      <c r="K312" s="7"/>
      <c r="L312" s="7"/>
      <c r="M312" s="7"/>
      <c r="N312" s="7"/>
      <c r="O312" s="6"/>
      <c r="P312" s="6"/>
      <c r="Q312" s="12"/>
      <c r="R312" s="10"/>
      <c r="S312" s="11"/>
      <c r="T312" s="10"/>
    </row>
    <row r="313" spans="1:20">
      <c r="A313" s="3"/>
      <c r="B313" s="2"/>
      <c r="C313" s="3"/>
      <c r="D313" s="3"/>
      <c r="E313" s="3"/>
      <c r="F313" s="3"/>
      <c r="G313" s="2"/>
      <c r="H313" s="2"/>
      <c r="I313" s="7"/>
      <c r="J313" s="6"/>
      <c r="K313" s="7"/>
      <c r="L313" s="7"/>
      <c r="M313" s="7"/>
      <c r="N313" s="7"/>
      <c r="O313" s="6"/>
      <c r="P313" s="6"/>
      <c r="Q313" s="12"/>
      <c r="R313" s="10"/>
      <c r="S313" s="11"/>
      <c r="T313" s="10"/>
    </row>
    <row r="314" spans="1:20">
      <c r="A314" s="3"/>
      <c r="B314" s="2"/>
      <c r="C314" s="3"/>
      <c r="D314" s="3"/>
      <c r="E314" s="3"/>
      <c r="F314" s="3"/>
      <c r="G314" s="2"/>
      <c r="H314" s="2"/>
      <c r="I314" s="7"/>
      <c r="J314" s="6"/>
      <c r="K314" s="7"/>
      <c r="L314" s="7"/>
      <c r="M314" s="7"/>
      <c r="N314" s="7"/>
      <c r="O314" s="6"/>
      <c r="P314" s="6"/>
      <c r="Q314" s="12"/>
      <c r="R314" s="10"/>
      <c r="S314" s="11"/>
      <c r="T314" s="10"/>
    </row>
    <row r="315" spans="1:20">
      <c r="A315" s="3"/>
      <c r="B315" s="2"/>
      <c r="C315" s="3"/>
      <c r="D315" s="3"/>
      <c r="E315" s="3"/>
      <c r="F315" s="3"/>
      <c r="G315" s="2"/>
      <c r="H315" s="2"/>
      <c r="I315" s="7"/>
      <c r="J315" s="6"/>
      <c r="K315" s="7"/>
      <c r="L315" s="7"/>
      <c r="M315" s="7"/>
      <c r="N315" s="7"/>
      <c r="O315" s="6"/>
      <c r="P315" s="6"/>
      <c r="Q315" s="12"/>
      <c r="R315" s="10"/>
      <c r="S315" s="11"/>
      <c r="T315" s="10"/>
    </row>
    <row r="316" spans="1:20">
      <c r="A316" s="3"/>
      <c r="B316" s="2"/>
      <c r="C316" s="3"/>
      <c r="D316" s="3"/>
      <c r="E316" s="3"/>
      <c r="F316" s="3"/>
      <c r="G316" s="2"/>
      <c r="H316" s="2"/>
      <c r="I316" s="7"/>
      <c r="J316" s="6"/>
      <c r="K316" s="7"/>
      <c r="L316" s="7"/>
      <c r="M316" s="7"/>
      <c r="N316" s="7"/>
      <c r="O316" s="6"/>
      <c r="P316" s="6"/>
      <c r="Q316" s="12"/>
      <c r="R316" s="10"/>
      <c r="S316" s="11"/>
      <c r="T316" s="10"/>
    </row>
    <row r="317" spans="1:20">
      <c r="A317" s="3"/>
      <c r="B317" s="2"/>
      <c r="C317" s="3"/>
      <c r="D317" s="3"/>
      <c r="E317" s="3"/>
      <c r="F317" s="3"/>
      <c r="G317" s="2"/>
      <c r="H317" s="2"/>
      <c r="I317" s="7"/>
      <c r="J317" s="6"/>
      <c r="K317" s="7"/>
      <c r="L317" s="7"/>
      <c r="M317" s="7"/>
      <c r="N317" s="7"/>
      <c r="O317" s="6"/>
      <c r="P317" s="6"/>
      <c r="Q317" s="12"/>
      <c r="R317" s="10"/>
      <c r="S317" s="11"/>
      <c r="T317" s="10"/>
    </row>
    <row r="318" spans="1:20">
      <c r="A318" s="3"/>
      <c r="B318" s="2"/>
      <c r="C318" s="3"/>
      <c r="D318" s="3"/>
      <c r="E318" s="3"/>
      <c r="F318" s="3"/>
      <c r="G318" s="2"/>
      <c r="H318" s="2"/>
      <c r="I318" s="7"/>
      <c r="J318" s="6"/>
      <c r="K318" s="7"/>
      <c r="L318" s="7"/>
      <c r="M318" s="7"/>
      <c r="N318" s="7"/>
      <c r="O318" s="6"/>
      <c r="P318" s="6"/>
      <c r="Q318" s="12"/>
      <c r="R318" s="10"/>
      <c r="S318" s="11"/>
      <c r="T318" s="10"/>
    </row>
    <row r="319" spans="1:20">
      <c r="A319" s="3"/>
      <c r="B319" s="2"/>
      <c r="C319" s="3"/>
      <c r="D319" s="3"/>
      <c r="E319" s="3"/>
      <c r="F319" s="3"/>
      <c r="G319" s="2"/>
      <c r="H319" s="2"/>
      <c r="I319" s="7"/>
      <c r="J319" s="6"/>
      <c r="K319" s="7"/>
      <c r="L319" s="7"/>
      <c r="M319" s="7"/>
      <c r="N319" s="7"/>
      <c r="O319" s="6"/>
      <c r="P319" s="6"/>
      <c r="Q319" s="12"/>
      <c r="R319" s="10"/>
      <c r="S319" s="11"/>
      <c r="T319" s="10"/>
    </row>
    <row r="320" spans="1:20">
      <c r="A320" s="3"/>
      <c r="B320" s="2"/>
      <c r="C320" s="3"/>
      <c r="D320" s="3"/>
      <c r="E320" s="3"/>
      <c r="F320" s="3"/>
      <c r="G320" s="2"/>
      <c r="H320" s="2"/>
      <c r="I320" s="7"/>
      <c r="J320" s="6"/>
      <c r="K320" s="7"/>
      <c r="L320" s="7"/>
      <c r="M320" s="7"/>
      <c r="N320" s="7"/>
      <c r="O320" s="6"/>
      <c r="P320" s="6"/>
      <c r="Q320" s="12"/>
      <c r="R320" s="10"/>
      <c r="S320" s="11"/>
      <c r="T320" s="10"/>
    </row>
    <row r="321" spans="1:20">
      <c r="A321" s="3"/>
      <c r="B321" s="2"/>
      <c r="C321" s="3"/>
      <c r="D321" s="3"/>
      <c r="E321" s="3"/>
      <c r="F321" s="3"/>
      <c r="G321" s="2"/>
      <c r="H321" s="2"/>
      <c r="I321" s="7"/>
      <c r="J321" s="6"/>
      <c r="K321" s="7"/>
      <c r="L321" s="7"/>
      <c r="M321" s="7"/>
      <c r="N321" s="7"/>
      <c r="O321" s="6"/>
      <c r="P321" s="6"/>
      <c r="Q321" s="12"/>
      <c r="R321" s="10"/>
      <c r="S321" s="11"/>
      <c r="T321" s="10"/>
    </row>
    <row r="322" spans="1:20">
      <c r="A322" s="3"/>
      <c r="B322" s="2"/>
      <c r="C322" s="3"/>
      <c r="D322" s="3"/>
      <c r="E322" s="3"/>
      <c r="F322" s="3"/>
      <c r="G322" s="2"/>
      <c r="H322" s="2"/>
      <c r="I322" s="7"/>
      <c r="J322" s="6"/>
      <c r="K322" s="7"/>
      <c r="L322" s="7"/>
      <c r="M322" s="7"/>
      <c r="N322" s="7"/>
      <c r="O322" s="6"/>
      <c r="P322" s="6"/>
      <c r="Q322" s="12"/>
      <c r="R322" s="10"/>
      <c r="S322" s="11"/>
      <c r="T322" s="10"/>
    </row>
    <row r="323" spans="1:20">
      <c r="A323" s="3"/>
      <c r="B323" s="2"/>
      <c r="C323" s="3"/>
      <c r="D323" s="3"/>
      <c r="E323" s="3"/>
      <c r="F323" s="3"/>
      <c r="G323" s="2"/>
      <c r="H323" s="2"/>
      <c r="I323" s="7"/>
      <c r="J323" s="6"/>
      <c r="K323" s="7"/>
      <c r="L323" s="7"/>
      <c r="M323" s="7"/>
      <c r="N323" s="7"/>
      <c r="O323" s="6"/>
      <c r="P323" s="6"/>
      <c r="Q323" s="12"/>
      <c r="R323" s="10"/>
      <c r="S323" s="11"/>
      <c r="T323" s="10"/>
    </row>
    <row r="324" spans="1:20">
      <c r="A324" s="3"/>
      <c r="B324" s="2"/>
      <c r="C324" s="3"/>
      <c r="D324" s="3"/>
      <c r="E324" s="3"/>
      <c r="F324" s="3"/>
      <c r="G324" s="2"/>
      <c r="H324" s="2"/>
      <c r="I324" s="7"/>
      <c r="J324" s="6"/>
      <c r="K324" s="7"/>
      <c r="L324" s="7"/>
      <c r="M324" s="7"/>
      <c r="N324" s="7"/>
      <c r="O324" s="6"/>
      <c r="P324" s="6"/>
      <c r="Q324" s="12"/>
      <c r="R324" s="10"/>
      <c r="S324" s="11"/>
      <c r="T324" s="10"/>
    </row>
    <row r="325" spans="1:20">
      <c r="A325" s="3"/>
      <c r="B325" s="2"/>
      <c r="C325" s="3"/>
      <c r="D325" s="3"/>
      <c r="E325" s="3"/>
      <c r="F325" s="3"/>
      <c r="G325" s="2"/>
      <c r="H325" s="2"/>
      <c r="I325" s="7"/>
      <c r="J325" s="6"/>
      <c r="K325" s="7"/>
      <c r="L325" s="7"/>
      <c r="M325" s="7"/>
      <c r="N325" s="7"/>
      <c r="O325" s="6"/>
      <c r="P325" s="6"/>
      <c r="Q325" s="12"/>
      <c r="R325" s="10"/>
      <c r="S325" s="11"/>
      <c r="T325" s="10"/>
    </row>
    <row r="326" spans="1:20">
      <c r="A326" s="3"/>
      <c r="B326" s="2"/>
      <c r="C326" s="3"/>
      <c r="D326" s="3"/>
      <c r="E326" s="3"/>
      <c r="F326" s="3"/>
      <c r="G326" s="2"/>
      <c r="H326" s="2"/>
      <c r="I326" s="7"/>
      <c r="J326" s="6"/>
      <c r="K326" s="7"/>
      <c r="L326" s="7"/>
      <c r="M326" s="7"/>
      <c r="N326" s="7"/>
      <c r="O326" s="6"/>
      <c r="P326" s="6"/>
      <c r="Q326" s="12"/>
      <c r="R326" s="10"/>
      <c r="S326" s="11"/>
      <c r="T326" s="10"/>
    </row>
    <row r="327" spans="1:20">
      <c r="A327" s="3"/>
      <c r="B327" s="2"/>
      <c r="C327" s="3"/>
      <c r="D327" s="3"/>
      <c r="E327" s="3"/>
      <c r="F327" s="3"/>
      <c r="G327" s="2"/>
      <c r="H327" s="2"/>
      <c r="I327" s="7"/>
      <c r="J327" s="6"/>
      <c r="K327" s="7"/>
      <c r="L327" s="7"/>
      <c r="M327" s="7"/>
      <c r="N327" s="7"/>
      <c r="O327" s="6"/>
      <c r="P327" s="6"/>
      <c r="Q327" s="12"/>
      <c r="R327" s="10"/>
      <c r="S327" s="11"/>
      <c r="T327" s="10"/>
    </row>
    <row r="328" spans="1:20">
      <c r="A328" s="3"/>
      <c r="B328" s="2"/>
      <c r="C328" s="3"/>
      <c r="D328" s="3"/>
      <c r="E328" s="3"/>
      <c r="F328" s="3"/>
      <c r="G328" s="2"/>
      <c r="H328" s="2"/>
      <c r="I328" s="7"/>
      <c r="J328" s="6"/>
      <c r="K328" s="7"/>
      <c r="L328" s="7"/>
      <c r="M328" s="7"/>
      <c r="N328" s="7"/>
      <c r="O328" s="6"/>
      <c r="P328" s="6"/>
      <c r="Q328" s="12"/>
      <c r="R328" s="10"/>
      <c r="S328" s="11"/>
      <c r="T328" s="10"/>
    </row>
    <row r="329" spans="1:20">
      <c r="A329" s="3"/>
      <c r="B329" s="2"/>
      <c r="C329" s="3"/>
      <c r="D329" s="3"/>
      <c r="E329" s="3"/>
      <c r="F329" s="3"/>
      <c r="G329" s="2"/>
      <c r="H329" s="2"/>
      <c r="I329" s="7"/>
      <c r="J329" s="6"/>
      <c r="K329" s="7"/>
      <c r="L329" s="7"/>
      <c r="M329" s="7"/>
      <c r="N329" s="7"/>
      <c r="O329" s="6"/>
      <c r="P329" s="6"/>
      <c r="Q329" s="12"/>
      <c r="R329" s="10"/>
      <c r="S329" s="11"/>
      <c r="T329" s="10"/>
    </row>
    <row r="330" spans="1:20">
      <c r="A330" s="3"/>
      <c r="B330" s="2"/>
      <c r="C330" s="3"/>
      <c r="D330" s="3"/>
      <c r="E330" s="3"/>
      <c r="F330" s="3"/>
      <c r="G330" s="2"/>
      <c r="H330" s="2"/>
      <c r="I330" s="7"/>
      <c r="J330" s="6"/>
      <c r="K330" s="7"/>
      <c r="L330" s="7"/>
      <c r="M330" s="7"/>
      <c r="N330" s="7"/>
      <c r="O330" s="6"/>
      <c r="P330" s="6"/>
      <c r="Q330" s="12"/>
      <c r="R330" s="10"/>
      <c r="S330" s="11"/>
      <c r="T330" s="10"/>
    </row>
    <row r="331" spans="1:20">
      <c r="A331" s="3"/>
      <c r="B331" s="2"/>
      <c r="C331" s="3"/>
      <c r="D331" s="3"/>
      <c r="E331" s="3"/>
      <c r="F331" s="3"/>
      <c r="G331" s="2"/>
      <c r="H331" s="2"/>
      <c r="I331" s="7"/>
      <c r="J331" s="6"/>
      <c r="K331" s="7"/>
      <c r="L331" s="7"/>
      <c r="M331" s="7"/>
      <c r="N331" s="7"/>
      <c r="O331" s="6"/>
      <c r="P331" s="6"/>
      <c r="Q331" s="12"/>
      <c r="R331" s="10"/>
      <c r="S331" s="11"/>
      <c r="T331" s="10"/>
    </row>
    <row r="332" spans="1:20">
      <c r="A332" s="3"/>
      <c r="B332" s="2"/>
      <c r="C332" s="3"/>
      <c r="D332" s="3"/>
      <c r="E332" s="3"/>
      <c r="F332" s="3"/>
      <c r="G332" s="2"/>
      <c r="H332" s="2"/>
      <c r="I332" s="7"/>
      <c r="J332" s="6"/>
      <c r="K332" s="7"/>
      <c r="L332" s="7"/>
      <c r="M332" s="7"/>
      <c r="N332" s="7"/>
      <c r="O332" s="6"/>
      <c r="P332" s="6"/>
      <c r="Q332" s="12"/>
      <c r="R332" s="10"/>
      <c r="S332" s="11"/>
      <c r="T332" s="10"/>
    </row>
    <row r="333" spans="1:20">
      <c r="A333" s="3"/>
      <c r="B333" s="2"/>
      <c r="C333" s="3"/>
      <c r="D333" s="3"/>
      <c r="E333" s="3"/>
      <c r="F333" s="3"/>
      <c r="G333" s="2"/>
      <c r="H333" s="2"/>
      <c r="I333" s="7"/>
      <c r="J333" s="6"/>
      <c r="K333" s="7"/>
      <c r="L333" s="7"/>
      <c r="M333" s="7"/>
      <c r="N333" s="7"/>
      <c r="O333" s="6"/>
      <c r="P333" s="6"/>
      <c r="Q333" s="12"/>
      <c r="R333" s="10"/>
      <c r="S333" s="11"/>
      <c r="T333" s="10"/>
    </row>
    <row r="334" spans="1:20">
      <c r="A334" s="3"/>
      <c r="B334" s="2"/>
      <c r="C334" s="3"/>
      <c r="D334" s="3"/>
      <c r="E334" s="3"/>
      <c r="F334" s="3"/>
      <c r="G334" s="2"/>
      <c r="H334" s="2"/>
      <c r="I334" s="7"/>
      <c r="J334" s="6"/>
      <c r="K334" s="7"/>
      <c r="L334" s="7"/>
      <c r="M334" s="7"/>
      <c r="N334" s="7"/>
      <c r="O334" s="6"/>
      <c r="P334" s="6"/>
      <c r="Q334" s="12"/>
      <c r="R334" s="10"/>
      <c r="S334" s="11"/>
      <c r="T334" s="10"/>
    </row>
    <row r="335" spans="1:20">
      <c r="A335" s="3"/>
      <c r="B335" s="2"/>
      <c r="C335" s="3"/>
      <c r="D335" s="3"/>
      <c r="E335" s="3"/>
      <c r="F335" s="3"/>
      <c r="G335" s="2"/>
      <c r="H335" s="2"/>
      <c r="I335" s="7"/>
      <c r="J335" s="6"/>
      <c r="K335" s="7"/>
      <c r="L335" s="7"/>
      <c r="M335" s="7"/>
      <c r="N335" s="7"/>
      <c r="O335" s="6"/>
      <c r="P335" s="6"/>
      <c r="Q335" s="12"/>
      <c r="R335" s="10"/>
      <c r="S335" s="11"/>
      <c r="T335" s="10"/>
    </row>
    <row r="336" spans="1:20">
      <c r="A336" s="3"/>
      <c r="B336" s="2"/>
      <c r="C336" s="3"/>
      <c r="D336" s="3"/>
      <c r="E336" s="3"/>
      <c r="F336" s="3"/>
      <c r="G336" s="2"/>
      <c r="H336" s="2"/>
      <c r="I336" s="7"/>
      <c r="J336" s="6"/>
      <c r="K336" s="7"/>
      <c r="L336" s="7"/>
      <c r="M336" s="7"/>
      <c r="N336" s="7"/>
      <c r="O336" s="6"/>
      <c r="P336" s="6"/>
      <c r="Q336" s="12"/>
      <c r="R336" s="10"/>
      <c r="S336" s="11"/>
      <c r="T336" s="10"/>
    </row>
    <row r="337" spans="1:20">
      <c r="A337" s="3"/>
      <c r="B337" s="2"/>
      <c r="C337" s="3"/>
      <c r="D337" s="3"/>
      <c r="E337" s="3"/>
      <c r="F337" s="3"/>
      <c r="G337" s="2"/>
      <c r="H337" s="2"/>
      <c r="I337" s="7"/>
      <c r="J337" s="6"/>
      <c r="K337" s="7"/>
      <c r="L337" s="7"/>
      <c r="M337" s="7"/>
      <c r="N337" s="7"/>
      <c r="O337" s="6"/>
      <c r="P337" s="6"/>
      <c r="Q337" s="12"/>
      <c r="R337" s="10"/>
      <c r="S337" s="11"/>
      <c r="T337" s="10"/>
    </row>
    <row r="338" spans="1:20">
      <c r="A338" s="3"/>
      <c r="B338" s="2"/>
      <c r="C338" s="3"/>
      <c r="D338" s="3"/>
      <c r="E338" s="3"/>
      <c r="F338" s="3"/>
      <c r="G338" s="2"/>
      <c r="H338" s="2"/>
      <c r="I338" s="7"/>
      <c r="J338" s="6"/>
      <c r="K338" s="7"/>
      <c r="L338" s="7"/>
      <c r="M338" s="7"/>
      <c r="N338" s="7"/>
      <c r="O338" s="6"/>
      <c r="P338" s="6"/>
      <c r="Q338" s="12"/>
      <c r="R338" s="10"/>
      <c r="S338" s="11"/>
      <c r="T338" s="10"/>
    </row>
    <row r="339" spans="1:20">
      <c r="A339" s="3"/>
      <c r="B339" s="2"/>
      <c r="C339" s="3"/>
      <c r="D339" s="3"/>
      <c r="E339" s="3"/>
      <c r="F339" s="3"/>
      <c r="G339" s="2"/>
      <c r="H339" s="2"/>
      <c r="I339" s="7"/>
      <c r="J339" s="6"/>
      <c r="K339" s="7"/>
      <c r="L339" s="7"/>
      <c r="M339" s="7"/>
      <c r="N339" s="7"/>
      <c r="O339" s="6"/>
      <c r="P339" s="6"/>
      <c r="Q339" s="12"/>
      <c r="R339" s="10"/>
      <c r="S339" s="11"/>
      <c r="T339" s="10"/>
    </row>
    <row r="340" spans="1:20">
      <c r="A340" s="3"/>
      <c r="B340" s="2"/>
      <c r="C340" s="3"/>
      <c r="D340" s="3"/>
      <c r="E340" s="3"/>
      <c r="F340" s="3"/>
      <c r="G340" s="2"/>
      <c r="H340" s="2"/>
      <c r="I340" s="7"/>
      <c r="J340" s="6"/>
      <c r="K340" s="7"/>
      <c r="L340" s="7"/>
      <c r="M340" s="7"/>
      <c r="N340" s="7"/>
      <c r="O340" s="6"/>
      <c r="P340" s="6"/>
      <c r="Q340" s="12"/>
      <c r="R340" s="10"/>
      <c r="S340" s="11"/>
      <c r="T340" s="10"/>
    </row>
    <row r="341" spans="1:20">
      <c r="A341" s="3"/>
      <c r="B341" s="2"/>
      <c r="C341" s="3"/>
      <c r="D341" s="3"/>
      <c r="E341" s="3"/>
      <c r="F341" s="3"/>
      <c r="G341" s="2"/>
      <c r="H341" s="2"/>
      <c r="I341" s="7"/>
      <c r="J341" s="6"/>
      <c r="K341" s="7"/>
      <c r="L341" s="7"/>
      <c r="M341" s="7"/>
      <c r="N341" s="7"/>
      <c r="O341" s="6"/>
      <c r="P341" s="6"/>
      <c r="Q341" s="12"/>
      <c r="R341" s="10"/>
      <c r="S341" s="11"/>
      <c r="T341" s="10"/>
    </row>
    <row r="342" spans="1:20">
      <c r="A342" s="3"/>
      <c r="B342" s="2"/>
      <c r="C342" s="3"/>
      <c r="D342" s="3"/>
      <c r="E342" s="3"/>
      <c r="F342" s="3"/>
      <c r="G342" s="2"/>
      <c r="H342" s="2"/>
      <c r="I342" s="7"/>
      <c r="J342" s="6"/>
      <c r="K342" s="7"/>
      <c r="L342" s="7"/>
      <c r="M342" s="7"/>
      <c r="N342" s="7"/>
      <c r="O342" s="6"/>
      <c r="P342" s="6"/>
      <c r="Q342" s="12"/>
      <c r="R342" s="10"/>
      <c r="S342" s="11"/>
      <c r="T342" s="10"/>
    </row>
    <row r="343" spans="1:20">
      <c r="A343" s="3"/>
      <c r="B343" s="2"/>
      <c r="C343" s="3"/>
      <c r="D343" s="3"/>
      <c r="E343" s="3"/>
      <c r="F343" s="3"/>
      <c r="G343" s="2"/>
      <c r="H343" s="2"/>
      <c r="I343" s="7"/>
      <c r="J343" s="6"/>
      <c r="K343" s="7"/>
      <c r="L343" s="7"/>
      <c r="M343" s="7"/>
      <c r="N343" s="7"/>
      <c r="O343" s="6"/>
      <c r="P343" s="6"/>
      <c r="Q343" s="12"/>
      <c r="R343" s="10"/>
      <c r="S343" s="11"/>
      <c r="T343" s="10"/>
    </row>
    <row r="344" spans="1:20">
      <c r="A344" s="3"/>
      <c r="B344" s="2"/>
      <c r="C344" s="3"/>
      <c r="D344" s="3"/>
      <c r="E344" s="3"/>
      <c r="F344" s="3"/>
      <c r="G344" s="2"/>
      <c r="H344" s="2"/>
      <c r="I344" s="7"/>
      <c r="J344" s="6"/>
      <c r="K344" s="7"/>
      <c r="L344" s="7"/>
      <c r="M344" s="7"/>
      <c r="N344" s="7"/>
      <c r="O344" s="6"/>
      <c r="P344" s="6"/>
      <c r="Q344" s="12"/>
      <c r="R344" s="10"/>
      <c r="S344" s="11"/>
      <c r="T344" s="10"/>
    </row>
    <row r="345" spans="1:20">
      <c r="A345" s="3"/>
      <c r="B345" s="2"/>
      <c r="C345" s="3"/>
      <c r="D345" s="3"/>
      <c r="E345" s="3"/>
      <c r="F345" s="3"/>
      <c r="G345" s="2"/>
      <c r="H345" s="2"/>
      <c r="I345" s="7"/>
      <c r="J345" s="6"/>
      <c r="K345" s="7"/>
      <c r="L345" s="7"/>
      <c r="M345" s="7"/>
      <c r="N345" s="7"/>
      <c r="O345" s="6"/>
      <c r="P345" s="6"/>
      <c r="Q345" s="12"/>
      <c r="R345" s="10"/>
      <c r="S345" s="11"/>
      <c r="T345" s="10"/>
    </row>
    <row r="346" spans="1:20">
      <c r="A346" s="3"/>
      <c r="B346" s="2"/>
      <c r="C346" s="3"/>
      <c r="D346" s="3"/>
      <c r="E346" s="3"/>
      <c r="F346" s="3"/>
      <c r="G346" s="2"/>
      <c r="H346" s="2"/>
      <c r="I346" s="7"/>
      <c r="J346" s="6"/>
      <c r="K346" s="7"/>
      <c r="L346" s="7"/>
      <c r="M346" s="7"/>
      <c r="N346" s="7"/>
      <c r="O346" s="6"/>
      <c r="P346" s="6"/>
      <c r="Q346" s="12"/>
      <c r="R346" s="10"/>
      <c r="S346" s="11"/>
      <c r="T346" s="10"/>
    </row>
    <row r="347" spans="1:20">
      <c r="A347" s="3"/>
      <c r="B347" s="2"/>
      <c r="C347" s="3"/>
      <c r="D347" s="3"/>
      <c r="E347" s="3"/>
      <c r="F347" s="3"/>
      <c r="G347" s="2"/>
      <c r="H347" s="2"/>
      <c r="I347" s="7"/>
      <c r="J347" s="6"/>
      <c r="K347" s="7"/>
      <c r="L347" s="7"/>
      <c r="M347" s="7"/>
      <c r="N347" s="7"/>
      <c r="O347" s="6"/>
      <c r="P347" s="6"/>
      <c r="Q347" s="12"/>
      <c r="R347" s="10"/>
      <c r="S347" s="11"/>
      <c r="T347" s="10"/>
    </row>
    <row r="348" spans="1:20">
      <c r="A348" s="3"/>
      <c r="B348" s="2"/>
      <c r="C348" s="3"/>
      <c r="D348" s="3"/>
      <c r="E348" s="3"/>
      <c r="F348" s="3"/>
      <c r="G348" s="2"/>
      <c r="H348" s="2"/>
      <c r="I348" s="7"/>
      <c r="J348" s="6"/>
      <c r="K348" s="7"/>
      <c r="L348" s="7"/>
      <c r="M348" s="7"/>
      <c r="N348" s="7"/>
      <c r="O348" s="6"/>
      <c r="P348" s="6"/>
      <c r="Q348" s="12"/>
      <c r="R348" s="10"/>
      <c r="S348" s="11"/>
      <c r="T348" s="10"/>
    </row>
    <row r="349" spans="1:20">
      <c r="A349" s="3"/>
      <c r="B349" s="2"/>
      <c r="C349" s="3"/>
      <c r="D349" s="3"/>
      <c r="E349" s="3"/>
      <c r="F349" s="3"/>
      <c r="G349" s="2"/>
      <c r="H349" s="2"/>
      <c r="I349" s="7"/>
      <c r="J349" s="6"/>
      <c r="K349" s="7"/>
      <c r="L349" s="7"/>
      <c r="M349" s="7"/>
      <c r="N349" s="7"/>
      <c r="O349" s="6"/>
      <c r="P349" s="6"/>
      <c r="Q349" s="12"/>
      <c r="R349" s="10"/>
      <c r="S349" s="11"/>
      <c r="T349" s="10"/>
    </row>
    <row r="350" spans="1:20">
      <c r="A350" s="3"/>
      <c r="B350" s="2"/>
      <c r="C350" s="3"/>
      <c r="D350" s="3"/>
      <c r="E350" s="3"/>
      <c r="F350" s="3"/>
      <c r="G350" s="2"/>
      <c r="H350" s="2"/>
      <c r="I350" s="7"/>
      <c r="J350" s="6"/>
      <c r="K350" s="7"/>
      <c r="L350" s="7"/>
      <c r="M350" s="7"/>
      <c r="N350" s="7"/>
      <c r="O350" s="6"/>
      <c r="P350" s="6"/>
      <c r="Q350" s="12"/>
      <c r="R350" s="10"/>
      <c r="S350" s="11"/>
      <c r="T350" s="10"/>
    </row>
    <row r="351" spans="1:20">
      <c r="A351" s="3"/>
      <c r="B351" s="2"/>
      <c r="C351" s="3"/>
      <c r="D351" s="3"/>
      <c r="E351" s="3"/>
      <c r="F351" s="3"/>
      <c r="G351" s="2"/>
      <c r="H351" s="2"/>
      <c r="I351" s="7"/>
      <c r="J351" s="6"/>
      <c r="K351" s="7"/>
      <c r="L351" s="7"/>
      <c r="M351" s="7"/>
      <c r="N351" s="7"/>
      <c r="O351" s="6"/>
      <c r="P351" s="6"/>
      <c r="Q351" s="12"/>
      <c r="R351" s="10"/>
      <c r="S351" s="11"/>
      <c r="T351" s="10"/>
    </row>
    <row r="352" spans="1:20">
      <c r="A352" s="3"/>
      <c r="B352" s="2"/>
      <c r="C352" s="3"/>
      <c r="D352" s="3"/>
      <c r="E352" s="3"/>
      <c r="F352" s="3"/>
      <c r="G352" s="2"/>
      <c r="H352" s="2"/>
      <c r="I352" s="7"/>
      <c r="J352" s="6"/>
      <c r="K352" s="7"/>
      <c r="L352" s="7"/>
      <c r="M352" s="7"/>
      <c r="N352" s="7"/>
      <c r="O352" s="6"/>
      <c r="P352" s="6"/>
      <c r="Q352" s="12"/>
      <c r="R352" s="10"/>
      <c r="S352" s="11"/>
      <c r="T352" s="10"/>
    </row>
    <row r="353" spans="1:20">
      <c r="A353" s="3"/>
      <c r="B353" s="2"/>
      <c r="C353" s="3"/>
      <c r="D353" s="3"/>
      <c r="E353" s="3"/>
      <c r="F353" s="3"/>
      <c r="G353" s="2"/>
      <c r="H353" s="2"/>
      <c r="I353" s="7"/>
      <c r="J353" s="6"/>
      <c r="K353" s="7"/>
      <c r="L353" s="7"/>
      <c r="M353" s="7"/>
      <c r="N353" s="7"/>
      <c r="O353" s="6"/>
      <c r="P353" s="6"/>
      <c r="Q353" s="12"/>
      <c r="R353" s="10"/>
      <c r="S353" s="11"/>
      <c r="T353" s="10"/>
    </row>
    <row r="354" spans="1:20">
      <c r="A354" s="3"/>
      <c r="B354" s="2"/>
      <c r="C354" s="3"/>
      <c r="D354" s="3"/>
      <c r="E354" s="3"/>
      <c r="F354" s="3"/>
      <c r="G354" s="2"/>
      <c r="H354" s="2"/>
      <c r="I354" s="7"/>
      <c r="J354" s="6"/>
      <c r="K354" s="7"/>
      <c r="L354" s="7"/>
      <c r="M354" s="7"/>
      <c r="N354" s="7"/>
      <c r="O354" s="6"/>
      <c r="P354" s="6"/>
      <c r="Q354" s="12"/>
      <c r="R354" s="10"/>
      <c r="S354" s="11"/>
      <c r="T354" s="10"/>
    </row>
    <row r="355" spans="1:20">
      <c r="A355" s="3"/>
      <c r="B355" s="2"/>
      <c r="C355" s="3"/>
      <c r="D355" s="3"/>
      <c r="E355" s="3"/>
      <c r="F355" s="3"/>
      <c r="G355" s="2"/>
      <c r="H355" s="2"/>
      <c r="I355" s="7"/>
      <c r="J355" s="6"/>
      <c r="K355" s="7"/>
      <c r="L355" s="7"/>
      <c r="M355" s="7"/>
      <c r="N355" s="7"/>
      <c r="O355" s="6"/>
      <c r="P355" s="6"/>
      <c r="Q355" s="12"/>
      <c r="R355" s="10"/>
      <c r="S355" s="11"/>
      <c r="T355" s="10"/>
    </row>
    <row r="356" spans="1:20">
      <c r="A356" s="3"/>
      <c r="B356" s="2"/>
      <c r="C356" s="3"/>
      <c r="D356" s="3"/>
      <c r="E356" s="3"/>
      <c r="F356" s="3"/>
      <c r="G356" s="2"/>
      <c r="H356" s="2"/>
      <c r="I356" s="7"/>
      <c r="J356" s="6"/>
      <c r="K356" s="7"/>
      <c r="L356" s="7"/>
      <c r="M356" s="7"/>
      <c r="N356" s="7"/>
      <c r="O356" s="6"/>
      <c r="P356" s="6"/>
      <c r="Q356" s="12"/>
      <c r="R356" s="10"/>
      <c r="S356" s="11"/>
      <c r="T356" s="10"/>
    </row>
    <row r="357" spans="1:20">
      <c r="A357" s="3"/>
      <c r="B357" s="2"/>
      <c r="C357" s="3"/>
      <c r="D357" s="3"/>
      <c r="E357" s="3"/>
      <c r="F357" s="3"/>
      <c r="G357" s="2"/>
      <c r="H357" s="2"/>
      <c r="I357" s="7"/>
      <c r="J357" s="6"/>
      <c r="K357" s="7"/>
      <c r="L357" s="7"/>
      <c r="M357" s="7"/>
      <c r="N357" s="7"/>
      <c r="O357" s="6"/>
      <c r="P357" s="6"/>
      <c r="Q357" s="12"/>
      <c r="R357" s="10"/>
      <c r="S357" s="11"/>
      <c r="T357" s="10"/>
    </row>
    <row r="358" spans="1:20">
      <c r="A358" s="3"/>
      <c r="B358" s="2"/>
      <c r="C358" s="3"/>
      <c r="D358" s="3"/>
      <c r="E358" s="3"/>
      <c r="F358" s="3"/>
      <c r="G358" s="2"/>
      <c r="H358" s="2"/>
      <c r="I358" s="7"/>
      <c r="J358" s="6"/>
      <c r="K358" s="7"/>
      <c r="L358" s="7"/>
      <c r="M358" s="7"/>
      <c r="N358" s="7"/>
      <c r="O358" s="6"/>
      <c r="P358" s="6"/>
      <c r="Q358" s="12"/>
      <c r="R358" s="10"/>
      <c r="S358" s="11"/>
      <c r="T358" s="10"/>
    </row>
    <row r="359" spans="1:20">
      <c r="A359" s="3"/>
      <c r="B359" s="2"/>
      <c r="C359" s="3"/>
      <c r="D359" s="3"/>
      <c r="E359" s="3"/>
      <c r="F359" s="3"/>
      <c r="G359" s="2"/>
      <c r="H359" s="2"/>
      <c r="I359" s="7"/>
      <c r="J359" s="6"/>
      <c r="K359" s="7"/>
      <c r="L359" s="7"/>
      <c r="M359" s="7"/>
      <c r="N359" s="7"/>
      <c r="O359" s="6"/>
      <c r="P359" s="6"/>
      <c r="Q359" s="12"/>
      <c r="R359" s="10"/>
      <c r="S359" s="11"/>
      <c r="T359" s="10"/>
    </row>
    <row r="360" spans="1:20">
      <c r="A360" s="3"/>
      <c r="B360" s="2"/>
      <c r="C360" s="3"/>
      <c r="D360" s="3"/>
      <c r="E360" s="3"/>
      <c r="F360" s="3"/>
      <c r="G360" s="2"/>
      <c r="H360" s="2"/>
      <c r="I360" s="7"/>
      <c r="J360" s="6"/>
      <c r="K360" s="7"/>
      <c r="L360" s="7"/>
      <c r="M360" s="7"/>
      <c r="N360" s="7"/>
      <c r="O360" s="6"/>
      <c r="P360" s="6"/>
      <c r="Q360" s="12"/>
      <c r="R360" s="10"/>
      <c r="S360" s="11"/>
      <c r="T360" s="10"/>
    </row>
    <row r="361" spans="1:20">
      <c r="A361" s="3"/>
      <c r="B361" s="2"/>
      <c r="C361" s="3"/>
      <c r="D361" s="3"/>
      <c r="E361" s="3"/>
      <c r="F361" s="3"/>
      <c r="G361" s="2"/>
      <c r="H361" s="2"/>
      <c r="I361" s="7"/>
      <c r="J361" s="6"/>
      <c r="K361" s="7"/>
      <c r="L361" s="7"/>
      <c r="M361" s="7"/>
      <c r="N361" s="7"/>
      <c r="O361" s="6"/>
      <c r="P361" s="6"/>
      <c r="Q361" s="12"/>
      <c r="R361" s="10"/>
      <c r="S361" s="11"/>
      <c r="T361" s="10"/>
    </row>
    <row r="362" spans="1:20">
      <c r="A362" s="3"/>
      <c r="B362" s="2"/>
      <c r="C362" s="3"/>
      <c r="D362" s="3"/>
      <c r="E362" s="3"/>
      <c r="F362" s="3"/>
      <c r="G362" s="2"/>
      <c r="H362" s="2"/>
      <c r="I362" s="7"/>
      <c r="J362" s="6"/>
      <c r="K362" s="7"/>
      <c r="L362" s="7"/>
      <c r="M362" s="7"/>
      <c r="N362" s="7"/>
      <c r="O362" s="6"/>
      <c r="P362" s="6"/>
      <c r="Q362" s="12"/>
      <c r="R362" s="10"/>
      <c r="S362" s="11"/>
      <c r="T362" s="10"/>
    </row>
    <row r="363" spans="1:20">
      <c r="A363" s="3"/>
      <c r="B363" s="2"/>
      <c r="C363" s="3"/>
      <c r="D363" s="3"/>
      <c r="E363" s="3"/>
      <c r="F363" s="3"/>
      <c r="G363" s="2"/>
      <c r="H363" s="2"/>
      <c r="I363" s="7"/>
      <c r="J363" s="6"/>
      <c r="K363" s="7"/>
      <c r="L363" s="7"/>
      <c r="M363" s="7"/>
      <c r="N363" s="7"/>
      <c r="O363" s="6"/>
      <c r="P363" s="6"/>
      <c r="Q363" s="12"/>
      <c r="R363" s="10"/>
      <c r="S363" s="11"/>
      <c r="T363" s="10"/>
    </row>
    <row r="364" spans="1:20">
      <c r="A364" s="3"/>
      <c r="B364" s="2"/>
      <c r="C364" s="3"/>
      <c r="D364" s="3"/>
      <c r="E364" s="3"/>
      <c r="F364" s="3"/>
      <c r="G364" s="2"/>
      <c r="H364" s="2"/>
      <c r="I364" s="7"/>
      <c r="J364" s="6"/>
      <c r="K364" s="7"/>
      <c r="L364" s="7"/>
      <c r="M364" s="7"/>
      <c r="N364" s="7"/>
      <c r="O364" s="6"/>
      <c r="P364" s="6"/>
      <c r="Q364" s="12"/>
      <c r="R364" s="10"/>
      <c r="S364" s="11"/>
      <c r="T364" s="10"/>
    </row>
    <row r="365" spans="1:20">
      <c r="A365" s="3"/>
      <c r="B365" s="2"/>
      <c r="C365" s="3"/>
      <c r="D365" s="3"/>
      <c r="E365" s="3"/>
      <c r="F365" s="3"/>
      <c r="G365" s="2"/>
      <c r="H365" s="2"/>
      <c r="I365" s="7"/>
      <c r="J365" s="6"/>
      <c r="K365" s="7"/>
      <c r="L365" s="7"/>
      <c r="M365" s="7"/>
      <c r="N365" s="7"/>
      <c r="O365" s="6"/>
      <c r="P365" s="6"/>
      <c r="Q365" s="12"/>
      <c r="R365" s="10"/>
      <c r="S365" s="11"/>
      <c r="T365" s="10"/>
    </row>
    <row r="366" spans="1:20">
      <c r="A366" s="3"/>
      <c r="B366" s="2"/>
      <c r="C366" s="3"/>
      <c r="D366" s="3"/>
      <c r="E366" s="3"/>
      <c r="F366" s="3"/>
      <c r="G366" s="2"/>
      <c r="H366" s="2"/>
      <c r="I366" s="7"/>
      <c r="J366" s="6"/>
      <c r="K366" s="7"/>
      <c r="L366" s="7"/>
      <c r="M366" s="7"/>
      <c r="N366" s="7"/>
      <c r="O366" s="6"/>
      <c r="P366" s="6"/>
      <c r="Q366" s="12"/>
      <c r="R366" s="10"/>
      <c r="S366" s="11"/>
      <c r="T366" s="10"/>
    </row>
    <row r="367" spans="1:20">
      <c r="A367" s="3"/>
      <c r="B367" s="2"/>
      <c r="C367" s="3"/>
      <c r="D367" s="3"/>
      <c r="E367" s="3"/>
      <c r="F367" s="3"/>
      <c r="G367" s="2"/>
      <c r="H367" s="2"/>
      <c r="I367" s="7"/>
      <c r="J367" s="6"/>
      <c r="K367" s="7"/>
      <c r="L367" s="7"/>
      <c r="M367" s="7"/>
      <c r="N367" s="7"/>
      <c r="O367" s="6"/>
      <c r="P367" s="6"/>
      <c r="Q367" s="12"/>
      <c r="R367" s="10"/>
      <c r="S367" s="11"/>
      <c r="T367" s="10"/>
    </row>
    <row r="368" spans="1:20">
      <c r="A368" s="3"/>
      <c r="B368" s="2"/>
      <c r="C368" s="3"/>
      <c r="D368" s="3"/>
      <c r="E368" s="3"/>
      <c r="F368" s="3"/>
      <c r="G368" s="2"/>
      <c r="H368" s="2"/>
      <c r="I368" s="7"/>
      <c r="J368" s="6"/>
      <c r="K368" s="7"/>
      <c r="L368" s="7"/>
      <c r="M368" s="7"/>
      <c r="N368" s="7"/>
      <c r="O368" s="6"/>
      <c r="P368" s="6"/>
      <c r="Q368" s="12"/>
      <c r="R368" s="10"/>
      <c r="S368" s="11"/>
      <c r="T368" s="10"/>
    </row>
    <row r="369" spans="1:20">
      <c r="A369" s="3"/>
      <c r="B369" s="2"/>
      <c r="C369" s="3"/>
      <c r="D369" s="3"/>
      <c r="E369" s="3"/>
      <c r="F369" s="3"/>
      <c r="G369" s="2"/>
      <c r="H369" s="2"/>
      <c r="I369" s="7"/>
      <c r="J369" s="6"/>
      <c r="K369" s="7"/>
      <c r="L369" s="7"/>
      <c r="M369" s="7"/>
      <c r="N369" s="7"/>
      <c r="O369" s="6"/>
      <c r="P369" s="6"/>
      <c r="Q369" s="12"/>
      <c r="R369" s="10"/>
      <c r="S369" s="11"/>
      <c r="T369" s="10"/>
    </row>
    <row r="370" spans="1:20">
      <c r="A370" s="3"/>
      <c r="B370" s="2"/>
      <c r="C370" s="3"/>
      <c r="D370" s="3"/>
      <c r="E370" s="3"/>
      <c r="F370" s="3"/>
      <c r="G370" s="2"/>
      <c r="H370" s="2"/>
      <c r="I370" s="7"/>
      <c r="J370" s="6"/>
      <c r="K370" s="7"/>
      <c r="L370" s="7"/>
      <c r="M370" s="7"/>
      <c r="N370" s="7"/>
      <c r="O370" s="6"/>
      <c r="P370" s="6"/>
      <c r="Q370" s="12"/>
      <c r="R370" s="10"/>
      <c r="S370" s="11"/>
      <c r="T370" s="10"/>
    </row>
    <row r="371" spans="1:20">
      <c r="A371" s="3"/>
      <c r="B371" s="2"/>
      <c r="C371" s="3"/>
      <c r="D371" s="3"/>
      <c r="E371" s="3"/>
      <c r="F371" s="3"/>
      <c r="G371" s="2"/>
      <c r="H371" s="2"/>
      <c r="I371" s="7"/>
      <c r="J371" s="6"/>
      <c r="K371" s="7"/>
      <c r="L371" s="7"/>
      <c r="M371" s="7"/>
      <c r="N371" s="7"/>
      <c r="O371" s="6"/>
      <c r="P371" s="6"/>
      <c r="Q371" s="12"/>
      <c r="R371" s="10"/>
      <c r="S371" s="11"/>
      <c r="T371" s="10"/>
    </row>
    <row r="372" spans="1:20">
      <c r="A372" s="3"/>
      <c r="B372" s="2"/>
      <c r="C372" s="3"/>
      <c r="D372" s="3"/>
      <c r="E372" s="3"/>
      <c r="F372" s="3"/>
      <c r="G372" s="2"/>
      <c r="H372" s="2"/>
      <c r="I372" s="7"/>
      <c r="J372" s="6"/>
      <c r="K372" s="7"/>
      <c r="L372" s="7"/>
      <c r="M372" s="7"/>
      <c r="N372" s="7"/>
      <c r="O372" s="6"/>
      <c r="P372" s="6"/>
      <c r="Q372" s="12"/>
      <c r="R372" s="10"/>
      <c r="S372" s="11"/>
      <c r="T372" s="10"/>
    </row>
    <row r="373" spans="1:20">
      <c r="A373" s="3"/>
      <c r="B373" s="2"/>
      <c r="C373" s="3"/>
      <c r="D373" s="3"/>
      <c r="E373" s="3"/>
      <c r="F373" s="3"/>
      <c r="G373" s="2"/>
      <c r="H373" s="2"/>
      <c r="I373" s="7"/>
      <c r="J373" s="6"/>
      <c r="K373" s="7"/>
      <c r="L373" s="7"/>
      <c r="M373" s="7"/>
      <c r="N373" s="7"/>
      <c r="O373" s="6"/>
      <c r="P373" s="6"/>
      <c r="Q373" s="12"/>
      <c r="R373" s="10"/>
      <c r="S373" s="11"/>
      <c r="T373" s="10"/>
    </row>
    <row r="374" spans="1:20">
      <c r="A374" s="3"/>
      <c r="B374" s="2"/>
      <c r="C374" s="3"/>
      <c r="D374" s="3"/>
      <c r="E374" s="3"/>
      <c r="F374" s="3"/>
      <c r="G374" s="2"/>
      <c r="H374" s="2"/>
      <c r="I374" s="7"/>
      <c r="J374" s="6"/>
      <c r="K374" s="7"/>
      <c r="L374" s="7"/>
      <c r="M374" s="7"/>
      <c r="N374" s="7"/>
      <c r="O374" s="6"/>
      <c r="P374" s="6"/>
      <c r="Q374" s="12"/>
      <c r="R374" s="10"/>
      <c r="S374" s="11"/>
      <c r="T374" s="10"/>
    </row>
    <row r="375" spans="1:20">
      <c r="A375" s="3"/>
      <c r="B375" s="2"/>
      <c r="C375" s="3"/>
      <c r="D375" s="3"/>
      <c r="E375" s="3"/>
      <c r="F375" s="3"/>
      <c r="G375" s="2"/>
      <c r="H375" s="2"/>
      <c r="I375" s="7"/>
      <c r="J375" s="6"/>
      <c r="K375" s="7"/>
      <c r="L375" s="7"/>
      <c r="M375" s="7"/>
      <c r="N375" s="7"/>
      <c r="O375" s="6"/>
      <c r="P375" s="6"/>
      <c r="Q375" s="12"/>
      <c r="R375" s="10"/>
      <c r="S375" s="11"/>
      <c r="T375" s="10"/>
    </row>
    <row r="376" spans="1:20">
      <c r="A376" s="3"/>
      <c r="B376" s="2"/>
      <c r="C376" s="3"/>
      <c r="D376" s="3"/>
      <c r="E376" s="3"/>
      <c r="F376" s="3"/>
      <c r="G376" s="2"/>
      <c r="H376" s="2"/>
      <c r="I376" s="7"/>
      <c r="J376" s="6"/>
      <c r="K376" s="7"/>
      <c r="L376" s="7"/>
      <c r="M376" s="7"/>
      <c r="N376" s="7"/>
      <c r="O376" s="6"/>
      <c r="P376" s="6"/>
      <c r="Q376" s="12"/>
      <c r="R376" s="10"/>
      <c r="S376" s="11"/>
      <c r="T376" s="10"/>
    </row>
    <row r="377" spans="1:20">
      <c r="A377" s="3"/>
      <c r="B377" s="2"/>
      <c r="C377" s="3"/>
      <c r="D377" s="3"/>
      <c r="E377" s="3"/>
      <c r="F377" s="3"/>
      <c r="G377" s="2"/>
      <c r="H377" s="2"/>
      <c r="I377" s="7"/>
      <c r="J377" s="6"/>
      <c r="K377" s="7"/>
      <c r="L377" s="7"/>
      <c r="M377" s="7"/>
      <c r="N377" s="7"/>
      <c r="O377" s="6"/>
      <c r="P377" s="6"/>
      <c r="Q377" s="12"/>
      <c r="R377" s="10"/>
      <c r="S377" s="11"/>
      <c r="T377" s="10"/>
    </row>
    <row r="378" spans="1:20">
      <c r="A378" s="3"/>
      <c r="B378" s="2"/>
      <c r="C378" s="3"/>
      <c r="D378" s="3"/>
      <c r="E378" s="3"/>
      <c r="F378" s="3"/>
      <c r="G378" s="2"/>
      <c r="H378" s="2"/>
      <c r="I378" s="7"/>
      <c r="J378" s="6"/>
      <c r="K378" s="7"/>
      <c r="L378" s="7"/>
      <c r="M378" s="7"/>
      <c r="N378" s="7"/>
      <c r="O378" s="6"/>
      <c r="P378" s="6"/>
      <c r="Q378" s="12"/>
      <c r="R378" s="10"/>
      <c r="S378" s="11"/>
      <c r="T378" s="10"/>
    </row>
    <row r="379" spans="1:20">
      <c r="A379" s="3"/>
      <c r="B379" s="2"/>
      <c r="C379" s="3"/>
      <c r="D379" s="3"/>
      <c r="E379" s="3"/>
      <c r="F379" s="3"/>
      <c r="G379" s="2"/>
      <c r="H379" s="2"/>
      <c r="I379" s="7"/>
      <c r="J379" s="6"/>
      <c r="K379" s="7"/>
      <c r="L379" s="7"/>
      <c r="M379" s="7"/>
      <c r="N379" s="7"/>
      <c r="O379" s="6"/>
      <c r="P379" s="6"/>
      <c r="Q379" s="12"/>
      <c r="R379" s="10"/>
      <c r="S379" s="11"/>
      <c r="T379" s="10"/>
    </row>
    <row r="380" spans="1:20">
      <c r="A380" s="3"/>
      <c r="B380" s="2"/>
      <c r="C380" s="3"/>
      <c r="D380" s="3"/>
      <c r="E380" s="3"/>
      <c r="F380" s="3"/>
      <c r="G380" s="2"/>
      <c r="H380" s="2"/>
      <c r="I380" s="7"/>
      <c r="J380" s="6"/>
      <c r="K380" s="7"/>
      <c r="L380" s="7"/>
      <c r="M380" s="7"/>
      <c r="N380" s="7"/>
      <c r="O380" s="6"/>
      <c r="P380" s="6"/>
      <c r="Q380" s="12"/>
      <c r="R380" s="10"/>
      <c r="S380" s="11"/>
      <c r="T380" s="10"/>
    </row>
    <row r="381" spans="1:20">
      <c r="A381" s="3"/>
      <c r="B381" s="2"/>
      <c r="C381" s="3"/>
      <c r="D381" s="3"/>
      <c r="E381" s="3"/>
      <c r="F381" s="3"/>
      <c r="G381" s="2"/>
      <c r="H381" s="2"/>
      <c r="I381" s="7"/>
      <c r="J381" s="6"/>
      <c r="K381" s="7"/>
      <c r="L381" s="7"/>
      <c r="M381" s="7"/>
      <c r="N381" s="7"/>
      <c r="O381" s="6"/>
      <c r="P381" s="6"/>
      <c r="Q381" s="12"/>
      <c r="R381" s="10"/>
      <c r="S381" s="11"/>
      <c r="T381" s="10"/>
    </row>
    <row r="382" spans="1:20">
      <c r="A382" s="3"/>
      <c r="B382" s="2"/>
      <c r="C382" s="3"/>
      <c r="D382" s="3"/>
      <c r="E382" s="3"/>
      <c r="F382" s="3"/>
      <c r="G382" s="2"/>
      <c r="H382" s="2"/>
      <c r="I382" s="7"/>
      <c r="J382" s="6"/>
      <c r="K382" s="7"/>
      <c r="L382" s="7"/>
      <c r="M382" s="7"/>
      <c r="N382" s="7"/>
      <c r="O382" s="6"/>
      <c r="P382" s="6"/>
      <c r="Q382" s="12"/>
      <c r="R382" s="10"/>
      <c r="S382" s="11"/>
      <c r="T382" s="10"/>
    </row>
    <row r="383" spans="1:20">
      <c r="A383" s="3"/>
      <c r="B383" s="2"/>
      <c r="C383" s="3"/>
      <c r="D383" s="3"/>
      <c r="E383" s="3"/>
      <c r="F383" s="3"/>
      <c r="G383" s="2"/>
      <c r="H383" s="2"/>
      <c r="I383" s="7"/>
      <c r="J383" s="6"/>
      <c r="K383" s="7"/>
      <c r="L383" s="7"/>
      <c r="M383" s="7"/>
      <c r="N383" s="7"/>
      <c r="O383" s="6"/>
      <c r="P383" s="6"/>
      <c r="Q383" s="12"/>
      <c r="R383" s="10"/>
      <c r="S383" s="11"/>
      <c r="T383" s="10"/>
    </row>
    <row r="384" spans="1:20">
      <c r="A384" s="3"/>
      <c r="B384" s="2"/>
      <c r="C384" s="3"/>
      <c r="D384" s="3"/>
      <c r="E384" s="3"/>
      <c r="F384" s="3"/>
      <c r="G384" s="2"/>
      <c r="H384" s="2"/>
      <c r="I384" s="7"/>
      <c r="J384" s="6"/>
      <c r="K384" s="7"/>
      <c r="L384" s="7"/>
      <c r="M384" s="7"/>
      <c r="N384" s="7"/>
      <c r="O384" s="6"/>
      <c r="P384" s="6"/>
      <c r="Q384" s="12"/>
      <c r="R384" s="10"/>
      <c r="S384" s="11"/>
      <c r="T384" s="10"/>
    </row>
    <row r="385" spans="1:20">
      <c r="A385" s="3"/>
      <c r="B385" s="2"/>
      <c r="C385" s="3"/>
      <c r="D385" s="3"/>
      <c r="E385" s="3"/>
      <c r="F385" s="3"/>
      <c r="G385" s="2"/>
      <c r="H385" s="2"/>
      <c r="I385" s="7"/>
      <c r="J385" s="6"/>
      <c r="K385" s="7"/>
      <c r="L385" s="7"/>
      <c r="M385" s="7"/>
      <c r="N385" s="7"/>
      <c r="O385" s="6"/>
      <c r="P385" s="6"/>
      <c r="Q385" s="12"/>
      <c r="R385" s="10"/>
      <c r="S385" s="11"/>
      <c r="T385" s="10"/>
    </row>
    <row r="386" spans="1:20">
      <c r="A386" s="3"/>
      <c r="B386" s="2"/>
      <c r="C386" s="3"/>
      <c r="D386" s="3"/>
      <c r="E386" s="3"/>
      <c r="F386" s="3"/>
      <c r="G386" s="2"/>
      <c r="H386" s="2"/>
      <c r="I386" s="7"/>
      <c r="J386" s="6"/>
      <c r="K386" s="7"/>
      <c r="L386" s="7"/>
      <c r="M386" s="7"/>
      <c r="N386" s="7"/>
      <c r="O386" s="6"/>
      <c r="P386" s="6"/>
      <c r="Q386" s="12"/>
      <c r="R386" s="10"/>
      <c r="S386" s="11"/>
      <c r="T386" s="10"/>
    </row>
    <row r="387" spans="1:20">
      <c r="A387" s="3"/>
      <c r="B387" s="2"/>
      <c r="C387" s="3"/>
      <c r="D387" s="3"/>
      <c r="E387" s="3"/>
      <c r="F387" s="3"/>
      <c r="G387" s="2"/>
      <c r="H387" s="2"/>
      <c r="I387" s="7"/>
      <c r="J387" s="6"/>
      <c r="K387" s="7"/>
      <c r="L387" s="7"/>
      <c r="M387" s="7"/>
      <c r="N387" s="7"/>
      <c r="O387" s="6"/>
      <c r="P387" s="6"/>
      <c r="Q387" s="12"/>
      <c r="R387" s="10"/>
      <c r="S387" s="11"/>
      <c r="T387" s="10"/>
    </row>
    <row r="388" spans="1:20">
      <c r="A388" s="3"/>
      <c r="B388" s="2"/>
      <c r="C388" s="3"/>
      <c r="D388" s="3"/>
      <c r="E388" s="3"/>
      <c r="F388" s="3"/>
      <c r="G388" s="2"/>
      <c r="H388" s="2"/>
      <c r="I388" s="7"/>
      <c r="J388" s="6"/>
      <c r="K388" s="7"/>
      <c r="L388" s="7"/>
      <c r="M388" s="7"/>
      <c r="N388" s="7"/>
      <c r="O388" s="6"/>
      <c r="P388" s="6"/>
      <c r="Q388" s="12"/>
      <c r="R388" s="10"/>
      <c r="S388" s="11"/>
      <c r="T388" s="10"/>
    </row>
    <row r="389" spans="1:20">
      <c r="A389" s="3"/>
      <c r="B389" s="2"/>
      <c r="C389" s="3"/>
      <c r="D389" s="3"/>
      <c r="E389" s="3"/>
      <c r="F389" s="3"/>
      <c r="G389" s="2"/>
      <c r="H389" s="2"/>
      <c r="I389" s="7"/>
      <c r="J389" s="6"/>
      <c r="K389" s="7"/>
      <c r="L389" s="7"/>
      <c r="M389" s="7"/>
      <c r="N389" s="7"/>
      <c r="O389" s="6"/>
      <c r="P389" s="6"/>
      <c r="Q389" s="12"/>
      <c r="R389" s="10"/>
      <c r="S389" s="11"/>
      <c r="T389" s="10"/>
    </row>
    <row r="390" spans="1:20">
      <c r="A390" s="3"/>
      <c r="B390" s="2"/>
      <c r="C390" s="3"/>
      <c r="D390" s="3"/>
      <c r="E390" s="3"/>
      <c r="F390" s="3"/>
      <c r="G390" s="2"/>
      <c r="H390" s="2"/>
      <c r="I390" s="7"/>
      <c r="J390" s="6"/>
      <c r="K390" s="7"/>
      <c r="L390" s="7"/>
      <c r="M390" s="7"/>
      <c r="N390" s="7"/>
      <c r="O390" s="6"/>
      <c r="P390" s="6"/>
      <c r="Q390" s="12"/>
      <c r="R390" s="10"/>
      <c r="S390" s="11"/>
      <c r="T390" s="10"/>
    </row>
    <row r="391" spans="1:20">
      <c r="A391" s="3"/>
      <c r="B391" s="2"/>
      <c r="C391" s="3"/>
      <c r="D391" s="3"/>
      <c r="E391" s="3"/>
      <c r="F391" s="3"/>
      <c r="G391" s="2"/>
      <c r="H391" s="2"/>
      <c r="I391" s="7"/>
      <c r="J391" s="6"/>
      <c r="K391" s="7"/>
      <c r="L391" s="7"/>
      <c r="M391" s="7"/>
      <c r="N391" s="7"/>
      <c r="O391" s="6"/>
      <c r="P391" s="6"/>
      <c r="Q391" s="12"/>
      <c r="R391" s="10"/>
      <c r="S391" s="11"/>
      <c r="T391" s="10"/>
    </row>
    <row r="392" spans="1:20">
      <c r="A392" s="3"/>
      <c r="B392" s="2"/>
      <c r="C392" s="3"/>
      <c r="D392" s="3"/>
      <c r="E392" s="3"/>
      <c r="F392" s="3"/>
      <c r="G392" s="2"/>
      <c r="H392" s="2"/>
      <c r="I392" s="7"/>
      <c r="J392" s="6"/>
      <c r="K392" s="7"/>
      <c r="L392" s="7"/>
      <c r="M392" s="7"/>
      <c r="N392" s="7"/>
      <c r="O392" s="6"/>
      <c r="P392" s="6"/>
      <c r="Q392" s="12"/>
      <c r="R392" s="10"/>
      <c r="S392" s="11"/>
      <c r="T392" s="10"/>
    </row>
    <row r="393" spans="1:20">
      <c r="A393" s="3"/>
      <c r="B393" s="2"/>
      <c r="C393" s="3"/>
      <c r="D393" s="3"/>
      <c r="E393" s="3"/>
      <c r="F393" s="3"/>
      <c r="G393" s="2"/>
      <c r="H393" s="2"/>
      <c r="I393" s="7"/>
      <c r="J393" s="6"/>
      <c r="K393" s="7"/>
      <c r="L393" s="7"/>
      <c r="M393" s="7"/>
      <c r="N393" s="7"/>
      <c r="O393" s="6"/>
      <c r="P393" s="6"/>
      <c r="Q393" s="12"/>
      <c r="R393" s="10"/>
      <c r="S393" s="11"/>
      <c r="T393" s="10"/>
    </row>
    <row r="394" spans="1:20">
      <c r="A394" s="3"/>
      <c r="B394" s="2"/>
      <c r="C394" s="3"/>
      <c r="D394" s="3"/>
      <c r="E394" s="3"/>
      <c r="F394" s="3"/>
      <c r="G394" s="2"/>
      <c r="H394" s="2"/>
      <c r="I394" s="7"/>
      <c r="J394" s="6"/>
      <c r="K394" s="7"/>
      <c r="L394" s="7"/>
      <c r="M394" s="7"/>
      <c r="N394" s="7"/>
      <c r="O394" s="6"/>
      <c r="P394" s="6"/>
      <c r="Q394" s="12"/>
      <c r="R394" s="10"/>
      <c r="S394" s="11"/>
      <c r="T394" s="10"/>
    </row>
    <row r="395" spans="1:20">
      <c r="A395" s="3"/>
      <c r="B395" s="2"/>
      <c r="C395" s="3"/>
      <c r="D395" s="3"/>
      <c r="E395" s="3"/>
      <c r="F395" s="3"/>
      <c r="G395" s="2"/>
      <c r="H395" s="2"/>
      <c r="I395" s="7"/>
      <c r="J395" s="6"/>
      <c r="K395" s="7"/>
      <c r="L395" s="7"/>
      <c r="M395" s="7"/>
      <c r="N395" s="7"/>
      <c r="O395" s="6"/>
      <c r="P395" s="6"/>
      <c r="Q395" s="12"/>
      <c r="R395" s="10"/>
      <c r="S395" s="11"/>
      <c r="T395" s="10"/>
    </row>
    <row r="396" spans="1:20">
      <c r="A396" s="3"/>
      <c r="B396" s="2"/>
      <c r="C396" s="3"/>
      <c r="D396" s="3"/>
      <c r="E396" s="3"/>
      <c r="F396" s="3"/>
      <c r="G396" s="2"/>
      <c r="H396" s="2"/>
      <c r="I396" s="7"/>
      <c r="J396" s="6"/>
      <c r="K396" s="7"/>
      <c r="L396" s="7"/>
      <c r="M396" s="7"/>
      <c r="N396" s="7"/>
      <c r="O396" s="6"/>
      <c r="P396" s="6"/>
      <c r="Q396" s="12"/>
      <c r="R396" s="10"/>
      <c r="S396" s="11"/>
      <c r="T396" s="10"/>
    </row>
    <row r="397" spans="1:20">
      <c r="A397" s="3"/>
      <c r="B397" s="2"/>
      <c r="C397" s="3"/>
      <c r="D397" s="3"/>
      <c r="E397" s="3"/>
      <c r="F397" s="3"/>
      <c r="G397" s="2"/>
      <c r="H397" s="2"/>
      <c r="I397" s="7"/>
      <c r="J397" s="6"/>
      <c r="K397" s="7"/>
      <c r="L397" s="7"/>
      <c r="M397" s="7"/>
      <c r="N397" s="7"/>
      <c r="O397" s="6"/>
      <c r="P397" s="6"/>
      <c r="Q397" s="12"/>
      <c r="R397" s="10"/>
      <c r="S397" s="11"/>
      <c r="T397" s="10"/>
    </row>
    <row r="398" spans="1:20">
      <c r="A398" s="3"/>
      <c r="B398" s="2"/>
      <c r="C398" s="3"/>
      <c r="D398" s="3"/>
      <c r="E398" s="3"/>
      <c r="F398" s="3"/>
      <c r="G398" s="2"/>
      <c r="H398" s="2"/>
      <c r="I398" s="7"/>
      <c r="J398" s="6"/>
      <c r="K398" s="7"/>
      <c r="L398" s="7"/>
      <c r="M398" s="7"/>
      <c r="N398" s="7"/>
      <c r="O398" s="6"/>
      <c r="P398" s="6"/>
      <c r="Q398" s="12"/>
      <c r="R398" s="10"/>
      <c r="S398" s="11"/>
      <c r="T398" s="10"/>
    </row>
    <row r="399" spans="1:20">
      <c r="A399" s="3"/>
      <c r="B399" s="2"/>
      <c r="C399" s="3"/>
      <c r="D399" s="3"/>
      <c r="E399" s="3"/>
      <c r="F399" s="3"/>
      <c r="G399" s="2"/>
      <c r="H399" s="2"/>
      <c r="I399" s="7"/>
      <c r="J399" s="6"/>
      <c r="K399" s="7"/>
      <c r="L399" s="7"/>
      <c r="M399" s="7"/>
      <c r="N399" s="7"/>
      <c r="O399" s="6"/>
      <c r="P399" s="6"/>
      <c r="Q399" s="12"/>
      <c r="R399" s="10"/>
      <c r="S399" s="11"/>
      <c r="T399" s="10"/>
    </row>
    <row r="400" spans="1:20">
      <c r="A400" s="3"/>
      <c r="B400" s="2"/>
      <c r="C400" s="3"/>
      <c r="D400" s="3"/>
      <c r="E400" s="3"/>
      <c r="F400" s="3"/>
      <c r="G400" s="2"/>
      <c r="H400" s="2"/>
      <c r="I400" s="7"/>
      <c r="J400" s="6"/>
      <c r="K400" s="7"/>
      <c r="L400" s="7"/>
      <c r="M400" s="7"/>
      <c r="N400" s="7"/>
      <c r="O400" s="6"/>
      <c r="P400" s="6"/>
      <c r="Q400" s="12"/>
      <c r="R400" s="10"/>
      <c r="S400" s="11"/>
      <c r="T400" s="10"/>
    </row>
    <row r="401" spans="1:20">
      <c r="A401" s="3"/>
      <c r="B401" s="2"/>
      <c r="C401" s="3"/>
      <c r="D401" s="3"/>
      <c r="E401" s="3"/>
      <c r="F401" s="3"/>
      <c r="G401" s="2"/>
      <c r="H401" s="2"/>
      <c r="I401" s="7"/>
      <c r="J401" s="6"/>
      <c r="K401" s="7"/>
      <c r="L401" s="7"/>
      <c r="M401" s="7"/>
      <c r="N401" s="7"/>
      <c r="O401" s="6"/>
      <c r="P401" s="6"/>
      <c r="Q401" s="12"/>
      <c r="R401" s="10"/>
      <c r="S401" s="11"/>
      <c r="T401" s="10"/>
    </row>
    <row r="402" spans="1:20">
      <c r="A402" s="3"/>
      <c r="B402" s="2"/>
      <c r="C402" s="3"/>
      <c r="D402" s="3"/>
      <c r="E402" s="3"/>
      <c r="F402" s="3"/>
      <c r="G402" s="2"/>
      <c r="H402" s="2"/>
      <c r="I402" s="7"/>
      <c r="J402" s="6"/>
      <c r="K402" s="7"/>
      <c r="L402" s="7"/>
      <c r="M402" s="7"/>
      <c r="N402" s="7"/>
      <c r="O402" s="6"/>
      <c r="P402" s="6"/>
      <c r="Q402" s="12"/>
      <c r="R402" s="10"/>
      <c r="S402" s="11"/>
      <c r="T402" s="10"/>
    </row>
    <row r="403" spans="1:20">
      <c r="A403" s="3"/>
      <c r="B403" s="2"/>
      <c r="C403" s="3"/>
      <c r="D403" s="3"/>
      <c r="E403" s="3"/>
      <c r="F403" s="3"/>
      <c r="G403" s="2"/>
      <c r="H403" s="2"/>
      <c r="I403" s="7"/>
      <c r="J403" s="6"/>
      <c r="K403" s="7"/>
      <c r="L403" s="7"/>
      <c r="M403" s="7"/>
      <c r="N403" s="7"/>
      <c r="O403" s="6"/>
      <c r="P403" s="6"/>
      <c r="Q403" s="12"/>
      <c r="R403" s="10"/>
      <c r="S403" s="11"/>
      <c r="T403" s="10"/>
    </row>
    <row r="404" spans="1:20">
      <c r="A404" s="3"/>
      <c r="B404" s="2"/>
      <c r="C404" s="3"/>
      <c r="D404" s="3"/>
      <c r="E404" s="3"/>
      <c r="F404" s="3"/>
      <c r="G404" s="2"/>
      <c r="H404" s="2"/>
      <c r="I404" s="7"/>
      <c r="J404" s="6"/>
      <c r="K404" s="7"/>
      <c r="L404" s="7"/>
      <c r="M404" s="7"/>
      <c r="N404" s="7"/>
      <c r="O404" s="6"/>
      <c r="P404" s="6"/>
      <c r="Q404" s="12"/>
      <c r="R404" s="10"/>
      <c r="S404" s="11"/>
      <c r="T404" s="10"/>
    </row>
    <row r="405" spans="1:20">
      <c r="A405" s="3"/>
      <c r="B405" s="2"/>
      <c r="C405" s="3"/>
      <c r="D405" s="3"/>
      <c r="E405" s="3"/>
      <c r="F405" s="3"/>
      <c r="G405" s="2"/>
      <c r="H405" s="2"/>
      <c r="I405" s="7"/>
      <c r="J405" s="6"/>
      <c r="K405" s="7"/>
      <c r="L405" s="7"/>
      <c r="M405" s="7"/>
      <c r="N405" s="7"/>
      <c r="O405" s="6"/>
      <c r="P405" s="6"/>
      <c r="Q405" s="12"/>
      <c r="R405" s="10"/>
      <c r="S405" s="11"/>
      <c r="T405" s="10"/>
    </row>
    <row r="406" spans="1:20">
      <c r="A406" s="3"/>
      <c r="B406" s="2"/>
      <c r="C406" s="3"/>
      <c r="D406" s="3"/>
      <c r="E406" s="3"/>
      <c r="F406" s="3"/>
      <c r="G406" s="2"/>
      <c r="H406" s="2"/>
      <c r="I406" s="7"/>
      <c r="J406" s="6"/>
      <c r="K406" s="7"/>
      <c r="L406" s="7"/>
      <c r="M406" s="7"/>
      <c r="N406" s="7"/>
      <c r="O406" s="6"/>
      <c r="P406" s="6"/>
      <c r="Q406" s="12"/>
      <c r="R406" s="10"/>
      <c r="S406" s="11"/>
      <c r="T406" s="10"/>
    </row>
    <row r="407" spans="1:20">
      <c r="A407" s="3"/>
      <c r="B407" s="2"/>
      <c r="C407" s="3"/>
      <c r="D407" s="3"/>
      <c r="E407" s="3"/>
      <c r="F407" s="3"/>
      <c r="G407" s="2"/>
      <c r="H407" s="2"/>
      <c r="I407" s="7"/>
      <c r="J407" s="6"/>
      <c r="K407" s="7"/>
      <c r="L407" s="7"/>
      <c r="M407" s="7"/>
      <c r="N407" s="7"/>
      <c r="O407" s="6"/>
      <c r="P407" s="6"/>
      <c r="Q407" s="12"/>
      <c r="R407" s="10"/>
      <c r="S407" s="11"/>
      <c r="T407" s="10"/>
    </row>
    <row r="408" spans="1:20">
      <c r="A408" s="3"/>
      <c r="B408" s="2"/>
      <c r="C408" s="3"/>
      <c r="D408" s="3"/>
      <c r="E408" s="3"/>
      <c r="F408" s="3"/>
      <c r="G408" s="2"/>
      <c r="H408" s="2"/>
      <c r="I408" s="7"/>
      <c r="J408" s="6"/>
      <c r="K408" s="7"/>
      <c r="L408" s="7"/>
      <c r="M408" s="7"/>
      <c r="N408" s="7"/>
      <c r="O408" s="6"/>
      <c r="P408" s="6"/>
      <c r="Q408" s="12"/>
      <c r="R408" s="10"/>
      <c r="S408" s="11"/>
      <c r="T408" s="10"/>
    </row>
    <row r="409" spans="1:20">
      <c r="A409" s="3"/>
      <c r="B409" s="2"/>
      <c r="C409" s="3"/>
      <c r="D409" s="3"/>
      <c r="E409" s="3"/>
      <c r="F409" s="3"/>
      <c r="G409" s="2"/>
      <c r="H409" s="2"/>
      <c r="I409" s="7"/>
      <c r="J409" s="6"/>
      <c r="K409" s="7"/>
      <c r="L409" s="7"/>
      <c r="M409" s="7"/>
      <c r="N409" s="7"/>
      <c r="O409" s="6"/>
      <c r="P409" s="6"/>
      <c r="Q409" s="12"/>
      <c r="R409" s="10"/>
      <c r="S409" s="11"/>
      <c r="T409" s="10"/>
    </row>
    <row r="410" spans="1:20">
      <c r="A410" s="3"/>
      <c r="B410" s="2"/>
      <c r="C410" s="3"/>
      <c r="D410" s="3"/>
      <c r="E410" s="3"/>
      <c r="F410" s="3"/>
      <c r="G410" s="2"/>
      <c r="H410" s="2"/>
      <c r="I410" s="7"/>
      <c r="J410" s="6"/>
      <c r="K410" s="7"/>
      <c r="L410" s="7"/>
      <c r="M410" s="7"/>
      <c r="N410" s="7"/>
      <c r="O410" s="6"/>
      <c r="P410" s="6"/>
      <c r="Q410" s="12"/>
      <c r="R410" s="10"/>
      <c r="S410" s="11"/>
      <c r="T410" s="10"/>
    </row>
    <row r="411" spans="1:20">
      <c r="A411" s="3"/>
      <c r="B411" s="2"/>
      <c r="C411" s="3"/>
      <c r="D411" s="3"/>
      <c r="E411" s="3"/>
      <c r="F411" s="3"/>
      <c r="G411" s="2"/>
      <c r="H411" s="2"/>
      <c r="I411" s="7"/>
      <c r="J411" s="6"/>
      <c r="K411" s="7"/>
      <c r="L411" s="7"/>
      <c r="M411" s="7"/>
      <c r="N411" s="7"/>
      <c r="O411" s="6"/>
      <c r="P411" s="6"/>
      <c r="Q411" s="12"/>
      <c r="R411" s="10"/>
      <c r="S411" s="11"/>
      <c r="T411" s="10"/>
    </row>
    <row r="412" spans="1:20">
      <c r="A412" s="3"/>
      <c r="B412" s="2"/>
      <c r="C412" s="3"/>
      <c r="D412" s="3"/>
      <c r="E412" s="3"/>
      <c r="F412" s="3"/>
      <c r="G412" s="2"/>
      <c r="H412" s="2"/>
      <c r="I412" s="7"/>
      <c r="J412" s="6"/>
      <c r="K412" s="7"/>
      <c r="L412" s="7"/>
      <c r="M412" s="7"/>
      <c r="N412" s="7"/>
      <c r="O412" s="6"/>
      <c r="P412" s="6"/>
      <c r="Q412" s="12"/>
      <c r="R412" s="10"/>
      <c r="S412" s="11"/>
      <c r="T412" s="10"/>
    </row>
    <row r="413" spans="1:20">
      <c r="A413" s="3"/>
      <c r="B413" s="2"/>
      <c r="C413" s="3"/>
      <c r="D413" s="3"/>
      <c r="E413" s="3"/>
      <c r="F413" s="3"/>
      <c r="G413" s="2"/>
      <c r="H413" s="2"/>
      <c r="I413" s="7"/>
      <c r="J413" s="6"/>
      <c r="K413" s="7"/>
      <c r="L413" s="7"/>
      <c r="M413" s="7"/>
      <c r="N413" s="7"/>
      <c r="O413" s="6"/>
      <c r="P413" s="6"/>
      <c r="Q413" s="12"/>
      <c r="R413" s="10"/>
      <c r="S413" s="11"/>
      <c r="T413" s="10"/>
    </row>
    <row r="414" spans="1:20">
      <c r="A414" s="3"/>
      <c r="B414" s="2"/>
      <c r="C414" s="3"/>
      <c r="D414" s="3"/>
      <c r="E414" s="3"/>
      <c r="F414" s="3"/>
      <c r="G414" s="2"/>
      <c r="H414" s="2"/>
      <c r="I414" s="7"/>
      <c r="J414" s="6"/>
      <c r="K414" s="7"/>
      <c r="L414" s="7"/>
      <c r="M414" s="7"/>
      <c r="N414" s="7"/>
      <c r="O414" s="6"/>
      <c r="P414" s="6"/>
      <c r="Q414" s="12"/>
      <c r="R414" s="10"/>
      <c r="S414" s="11"/>
      <c r="T414" s="10"/>
    </row>
    <row r="415" spans="1:20">
      <c r="A415" s="3"/>
      <c r="B415" s="2"/>
      <c r="C415" s="3"/>
      <c r="D415" s="3"/>
      <c r="E415" s="3"/>
      <c r="F415" s="3"/>
      <c r="G415" s="2"/>
      <c r="H415" s="2"/>
      <c r="I415" s="7"/>
      <c r="J415" s="6"/>
      <c r="K415" s="7"/>
      <c r="L415" s="7"/>
      <c r="M415" s="7"/>
      <c r="N415" s="7"/>
      <c r="O415" s="6"/>
      <c r="P415" s="6"/>
      <c r="Q415" s="12"/>
      <c r="R415" s="10"/>
      <c r="S415" s="11"/>
      <c r="T415" s="10"/>
    </row>
    <row r="416" spans="1:20">
      <c r="A416" s="3"/>
      <c r="B416" s="2"/>
      <c r="C416" s="3"/>
      <c r="D416" s="3"/>
      <c r="E416" s="3"/>
      <c r="F416" s="3"/>
      <c r="G416" s="2"/>
      <c r="H416" s="2"/>
      <c r="I416" s="7"/>
      <c r="J416" s="6"/>
      <c r="K416" s="7"/>
      <c r="L416" s="7"/>
      <c r="M416" s="7"/>
      <c r="N416" s="7"/>
      <c r="O416" s="6"/>
      <c r="P416" s="6"/>
      <c r="Q416" s="12"/>
      <c r="R416" s="10"/>
      <c r="S416" s="11"/>
      <c r="T416" s="10"/>
    </row>
    <row r="417" spans="1:20">
      <c r="A417" s="3"/>
      <c r="B417" s="2"/>
      <c r="C417" s="3"/>
      <c r="D417" s="3"/>
      <c r="E417" s="3"/>
      <c r="F417" s="3"/>
      <c r="G417" s="2"/>
      <c r="H417" s="2"/>
      <c r="I417" s="7"/>
      <c r="J417" s="6"/>
      <c r="K417" s="7"/>
      <c r="L417" s="7"/>
      <c r="M417" s="7"/>
      <c r="N417" s="7"/>
      <c r="O417" s="6"/>
      <c r="P417" s="6"/>
      <c r="Q417" s="12"/>
      <c r="R417" s="10"/>
      <c r="S417" s="11"/>
      <c r="T417" s="10"/>
    </row>
    <row r="418" spans="1:20">
      <c r="A418" s="3"/>
      <c r="B418" s="2"/>
      <c r="C418" s="3"/>
      <c r="D418" s="3"/>
      <c r="E418" s="3"/>
      <c r="F418" s="3"/>
      <c r="G418" s="2"/>
      <c r="H418" s="2"/>
      <c r="I418" s="7"/>
      <c r="J418" s="6"/>
      <c r="K418" s="7"/>
      <c r="L418" s="7"/>
      <c r="M418" s="7"/>
      <c r="N418" s="7"/>
      <c r="O418" s="6"/>
      <c r="P418" s="6"/>
      <c r="Q418" s="12"/>
      <c r="R418" s="10"/>
      <c r="S418" s="11"/>
      <c r="T418" s="10"/>
    </row>
    <row r="419" spans="1:20">
      <c r="A419" s="3"/>
      <c r="B419" s="2"/>
      <c r="C419" s="3"/>
      <c r="D419" s="3"/>
      <c r="E419" s="3"/>
      <c r="F419" s="3"/>
      <c r="G419" s="2"/>
      <c r="H419" s="2"/>
      <c r="I419" s="7"/>
      <c r="J419" s="6"/>
      <c r="K419" s="7"/>
      <c r="L419" s="7"/>
      <c r="M419" s="7"/>
      <c r="N419" s="7"/>
      <c r="O419" s="6"/>
      <c r="P419" s="6"/>
      <c r="Q419" s="12"/>
      <c r="R419" s="10"/>
      <c r="S419" s="11"/>
      <c r="T419" s="10"/>
    </row>
    <row r="420" spans="1:20">
      <c r="A420" s="3"/>
      <c r="B420" s="2"/>
      <c r="C420" s="3"/>
      <c r="D420" s="3"/>
      <c r="E420" s="3"/>
      <c r="F420" s="3"/>
      <c r="G420" s="2"/>
      <c r="H420" s="2"/>
      <c r="I420" s="7"/>
      <c r="J420" s="6"/>
      <c r="K420" s="7"/>
      <c r="L420" s="7"/>
      <c r="M420" s="7"/>
      <c r="N420" s="7"/>
      <c r="O420" s="6"/>
      <c r="P420" s="6"/>
      <c r="Q420" s="12"/>
      <c r="R420" s="10"/>
      <c r="S420" s="11"/>
      <c r="T420" s="10"/>
    </row>
    <row r="421" spans="1:20">
      <c r="A421" s="3"/>
      <c r="B421" s="2"/>
      <c r="C421" s="3"/>
      <c r="D421" s="3"/>
      <c r="E421" s="3"/>
      <c r="F421" s="3"/>
      <c r="G421" s="2"/>
      <c r="H421" s="2"/>
      <c r="I421" s="7"/>
      <c r="J421" s="6"/>
      <c r="K421" s="7"/>
      <c r="L421" s="7"/>
      <c r="M421" s="7"/>
      <c r="N421" s="7"/>
      <c r="O421" s="6"/>
      <c r="P421" s="6"/>
      <c r="Q421" s="12"/>
      <c r="R421" s="10"/>
      <c r="S421" s="11"/>
      <c r="T421" s="10"/>
    </row>
    <row r="422" spans="1:20">
      <c r="A422" s="3"/>
      <c r="B422" s="2"/>
      <c r="C422" s="3"/>
      <c r="D422" s="3"/>
      <c r="E422" s="3"/>
      <c r="F422" s="3"/>
      <c r="G422" s="2"/>
      <c r="H422" s="2"/>
      <c r="I422" s="7"/>
      <c r="J422" s="6"/>
      <c r="K422" s="7"/>
      <c r="L422" s="7"/>
      <c r="M422" s="7"/>
      <c r="N422" s="7"/>
      <c r="O422" s="6"/>
      <c r="P422" s="6"/>
      <c r="Q422" s="12"/>
      <c r="R422" s="10"/>
      <c r="S422" s="11"/>
      <c r="T422" s="10"/>
    </row>
    <row r="423" spans="1:20">
      <c r="A423" s="3"/>
      <c r="B423" s="2"/>
      <c r="C423" s="3"/>
      <c r="D423" s="3"/>
      <c r="E423" s="3"/>
      <c r="F423" s="3"/>
      <c r="G423" s="2"/>
      <c r="H423" s="2"/>
      <c r="I423" s="7"/>
      <c r="J423" s="6"/>
      <c r="K423" s="7"/>
      <c r="L423" s="7"/>
      <c r="M423" s="7"/>
      <c r="N423" s="7"/>
      <c r="O423" s="6"/>
      <c r="P423" s="6"/>
      <c r="Q423" s="12"/>
      <c r="R423" s="10"/>
      <c r="S423" s="11"/>
      <c r="T423" s="10"/>
    </row>
    <row r="424" spans="1:20">
      <c r="A424" s="3"/>
      <c r="B424" s="2"/>
      <c r="C424" s="3"/>
      <c r="D424" s="3"/>
      <c r="E424" s="3"/>
      <c r="F424" s="3"/>
      <c r="G424" s="2"/>
      <c r="H424" s="2"/>
      <c r="I424" s="7"/>
      <c r="J424" s="6"/>
      <c r="K424" s="7"/>
      <c r="L424" s="7"/>
      <c r="M424" s="7"/>
      <c r="N424" s="7"/>
      <c r="O424" s="6"/>
      <c r="P424" s="6"/>
      <c r="Q424" s="12"/>
      <c r="R424" s="10"/>
      <c r="S424" s="11"/>
      <c r="T424" s="10"/>
    </row>
    <row r="425" spans="1:20">
      <c r="A425" s="3"/>
      <c r="B425" s="2"/>
      <c r="C425" s="3"/>
      <c r="D425" s="3"/>
      <c r="E425" s="3"/>
      <c r="F425" s="3"/>
      <c r="G425" s="2"/>
      <c r="H425" s="2"/>
      <c r="I425" s="7"/>
      <c r="J425" s="6"/>
      <c r="K425" s="7"/>
      <c r="L425" s="7"/>
      <c r="M425" s="7"/>
      <c r="N425" s="7"/>
      <c r="O425" s="6"/>
      <c r="P425" s="6"/>
      <c r="Q425" s="12"/>
      <c r="R425" s="10"/>
      <c r="S425" s="11"/>
      <c r="T425" s="10"/>
    </row>
    <row r="426" spans="1:20">
      <c r="A426" s="3"/>
      <c r="B426" s="2"/>
      <c r="C426" s="3"/>
      <c r="D426" s="3"/>
      <c r="E426" s="3"/>
      <c r="F426" s="3"/>
      <c r="G426" s="2"/>
      <c r="H426" s="2"/>
      <c r="I426" s="7"/>
      <c r="J426" s="6"/>
      <c r="K426" s="7"/>
      <c r="L426" s="7"/>
      <c r="M426" s="7"/>
      <c r="N426" s="7"/>
      <c r="O426" s="6"/>
      <c r="P426" s="6"/>
      <c r="Q426" s="12"/>
      <c r="R426" s="10"/>
      <c r="S426" s="11"/>
      <c r="T426" s="10"/>
    </row>
    <row r="427" spans="1:20">
      <c r="A427" s="3"/>
      <c r="B427" s="2"/>
      <c r="C427" s="3"/>
      <c r="D427" s="3"/>
      <c r="E427" s="3"/>
      <c r="F427" s="3"/>
      <c r="G427" s="2"/>
      <c r="H427" s="2"/>
      <c r="I427" s="7"/>
      <c r="J427" s="6"/>
      <c r="K427" s="7"/>
      <c r="L427" s="7"/>
      <c r="M427" s="7"/>
      <c r="N427" s="7"/>
      <c r="O427" s="6"/>
      <c r="P427" s="6"/>
      <c r="Q427" s="12"/>
      <c r="R427" s="10"/>
      <c r="S427" s="11"/>
      <c r="T427" s="10"/>
    </row>
    <row r="428" spans="1:20">
      <c r="A428" s="3"/>
      <c r="B428" s="2"/>
      <c r="C428" s="3"/>
      <c r="D428" s="3"/>
      <c r="E428" s="3"/>
      <c r="F428" s="3"/>
      <c r="G428" s="2"/>
      <c r="H428" s="2"/>
      <c r="I428" s="7"/>
      <c r="J428" s="6"/>
      <c r="K428" s="7"/>
      <c r="L428" s="7"/>
      <c r="M428" s="7"/>
      <c r="N428" s="7"/>
      <c r="O428" s="6"/>
      <c r="P428" s="6"/>
      <c r="Q428" s="12"/>
      <c r="R428" s="10"/>
      <c r="S428" s="11"/>
      <c r="T428" s="10"/>
    </row>
    <row r="429" spans="1:20">
      <c r="A429" s="3"/>
      <c r="B429" s="2"/>
      <c r="C429" s="3"/>
      <c r="D429" s="3"/>
      <c r="E429" s="3"/>
      <c r="F429" s="3"/>
      <c r="G429" s="2"/>
      <c r="H429" s="2"/>
      <c r="I429" s="7"/>
      <c r="J429" s="6"/>
      <c r="K429" s="7"/>
      <c r="L429" s="7"/>
      <c r="M429" s="7"/>
      <c r="N429" s="7"/>
      <c r="O429" s="6"/>
      <c r="P429" s="6"/>
      <c r="Q429" s="12"/>
      <c r="R429" s="10"/>
      <c r="S429" s="11"/>
      <c r="T429" s="10"/>
    </row>
    <row r="430" spans="1:20">
      <c r="A430" s="3"/>
      <c r="B430" s="2"/>
      <c r="C430" s="3"/>
      <c r="D430" s="3"/>
      <c r="E430" s="3"/>
      <c r="F430" s="3"/>
      <c r="G430" s="2"/>
      <c r="H430" s="2"/>
      <c r="I430" s="7"/>
      <c r="J430" s="6"/>
      <c r="K430" s="7"/>
      <c r="L430" s="7"/>
      <c r="M430" s="7"/>
      <c r="N430" s="7"/>
      <c r="O430" s="6"/>
      <c r="P430" s="6"/>
      <c r="Q430" s="12"/>
      <c r="R430" s="10"/>
      <c r="S430" s="11"/>
      <c r="T430" s="10"/>
    </row>
    <row r="431" spans="1:20">
      <c r="A431" s="3"/>
      <c r="B431" s="2"/>
      <c r="C431" s="3"/>
      <c r="D431" s="3"/>
      <c r="E431" s="3"/>
      <c r="F431" s="3"/>
      <c r="G431" s="2"/>
      <c r="H431" s="2"/>
      <c r="I431" s="7"/>
      <c r="J431" s="6"/>
      <c r="K431" s="7"/>
      <c r="L431" s="7"/>
      <c r="M431" s="7"/>
      <c r="N431" s="7"/>
      <c r="O431" s="6"/>
      <c r="P431" s="6"/>
      <c r="Q431" s="12"/>
      <c r="R431" s="10"/>
      <c r="S431" s="11"/>
      <c r="T431" s="10"/>
    </row>
    <row r="432" spans="1:20">
      <c r="A432" s="3"/>
      <c r="B432" s="2"/>
      <c r="C432" s="3"/>
      <c r="D432" s="3"/>
      <c r="E432" s="3"/>
      <c r="F432" s="3"/>
      <c r="G432" s="2"/>
      <c r="H432" s="2"/>
      <c r="I432" s="7"/>
      <c r="J432" s="6"/>
      <c r="K432" s="7"/>
      <c r="L432" s="7"/>
      <c r="M432" s="7"/>
      <c r="N432" s="7"/>
      <c r="O432" s="6"/>
      <c r="P432" s="6"/>
      <c r="Q432" s="12"/>
      <c r="R432" s="10"/>
      <c r="S432" s="11"/>
      <c r="T432" s="10"/>
    </row>
    <row r="433" spans="1:20">
      <c r="A433" s="3"/>
      <c r="B433" s="2"/>
      <c r="C433" s="3"/>
      <c r="D433" s="3"/>
      <c r="E433" s="3"/>
      <c r="F433" s="3"/>
      <c r="G433" s="2"/>
      <c r="H433" s="2"/>
      <c r="I433" s="7"/>
      <c r="J433" s="6"/>
      <c r="K433" s="7"/>
      <c r="L433" s="7"/>
      <c r="M433" s="7"/>
      <c r="N433" s="7"/>
      <c r="O433" s="6"/>
      <c r="P433" s="6"/>
      <c r="Q433" s="12"/>
      <c r="R433" s="10"/>
      <c r="S433" s="11"/>
      <c r="T433" s="10"/>
    </row>
    <row r="434" spans="1:20">
      <c r="A434" s="3"/>
      <c r="B434" s="2"/>
      <c r="C434" s="3"/>
      <c r="D434" s="3"/>
      <c r="E434" s="3"/>
      <c r="F434" s="3"/>
      <c r="G434" s="2"/>
      <c r="H434" s="2"/>
      <c r="I434" s="7"/>
      <c r="J434" s="6"/>
      <c r="K434" s="7"/>
      <c r="L434" s="7"/>
      <c r="M434" s="7"/>
      <c r="N434" s="7"/>
      <c r="O434" s="6"/>
      <c r="P434" s="6"/>
      <c r="Q434" s="12"/>
      <c r="R434" s="10"/>
      <c r="S434" s="11"/>
      <c r="T434" s="10"/>
    </row>
    <row r="435" spans="1:20">
      <c r="A435" s="3"/>
      <c r="B435" s="2"/>
      <c r="C435" s="3"/>
      <c r="D435" s="3"/>
      <c r="E435" s="3"/>
      <c r="F435" s="3"/>
      <c r="G435" s="2"/>
      <c r="H435" s="2"/>
      <c r="I435" s="7"/>
      <c r="J435" s="6"/>
      <c r="K435" s="7"/>
      <c r="L435" s="7"/>
      <c r="M435" s="7"/>
      <c r="N435" s="7"/>
      <c r="O435" s="6"/>
      <c r="P435" s="6"/>
      <c r="Q435" s="12"/>
      <c r="R435" s="10"/>
      <c r="S435" s="11"/>
      <c r="T435" s="10"/>
    </row>
    <row r="436" spans="1:20">
      <c r="A436" s="3"/>
      <c r="B436" s="2"/>
      <c r="C436" s="3"/>
      <c r="D436" s="3"/>
      <c r="E436" s="3"/>
      <c r="F436" s="3"/>
      <c r="G436" s="2"/>
      <c r="H436" s="2"/>
      <c r="I436" s="7"/>
      <c r="J436" s="6"/>
      <c r="K436" s="7"/>
      <c r="L436" s="7"/>
      <c r="M436" s="7"/>
      <c r="N436" s="7"/>
      <c r="O436" s="6"/>
      <c r="P436" s="6"/>
      <c r="Q436" s="12"/>
      <c r="R436" s="10"/>
      <c r="S436" s="11"/>
      <c r="T436" s="10"/>
    </row>
    <row r="437" spans="1:20">
      <c r="A437" s="3"/>
      <c r="B437" s="2"/>
      <c r="C437" s="3"/>
      <c r="D437" s="3"/>
      <c r="E437" s="3"/>
      <c r="F437" s="3"/>
      <c r="G437" s="2"/>
      <c r="H437" s="2"/>
      <c r="I437" s="7"/>
      <c r="J437" s="6"/>
      <c r="K437" s="7"/>
      <c r="L437" s="7"/>
      <c r="M437" s="7"/>
      <c r="N437" s="7"/>
      <c r="O437" s="6"/>
      <c r="P437" s="6"/>
      <c r="Q437" s="12"/>
      <c r="R437" s="10"/>
      <c r="S437" s="11"/>
      <c r="T437" s="10"/>
    </row>
    <row r="438" spans="1:20">
      <c r="A438" s="3"/>
      <c r="B438" s="2"/>
      <c r="C438" s="3"/>
      <c r="D438" s="3"/>
      <c r="E438" s="3"/>
      <c r="F438" s="3"/>
      <c r="G438" s="2"/>
      <c r="H438" s="2"/>
      <c r="I438" s="7"/>
      <c r="J438" s="6"/>
      <c r="K438" s="7"/>
      <c r="L438" s="7"/>
      <c r="M438" s="7"/>
      <c r="N438" s="7"/>
      <c r="O438" s="6"/>
      <c r="P438" s="6"/>
      <c r="Q438" s="12"/>
      <c r="R438" s="10"/>
      <c r="S438" s="11"/>
      <c r="T438" s="10"/>
    </row>
    <row r="439" spans="1:20">
      <c r="A439" s="3"/>
      <c r="B439" s="2"/>
      <c r="C439" s="3"/>
      <c r="D439" s="3"/>
      <c r="E439" s="3"/>
      <c r="F439" s="3"/>
      <c r="G439" s="2"/>
      <c r="H439" s="2"/>
      <c r="I439" s="7"/>
      <c r="J439" s="6"/>
      <c r="K439" s="7"/>
      <c r="L439" s="7"/>
      <c r="M439" s="7"/>
      <c r="N439" s="7"/>
      <c r="O439" s="6"/>
      <c r="P439" s="6"/>
      <c r="Q439" s="12"/>
      <c r="R439" s="10"/>
      <c r="S439" s="11"/>
      <c r="T439" s="10"/>
    </row>
    <row r="440" spans="1:20">
      <c r="A440" s="3"/>
      <c r="B440" s="2"/>
      <c r="C440" s="3"/>
      <c r="D440" s="3"/>
      <c r="E440" s="3"/>
      <c r="F440" s="3"/>
      <c r="G440" s="2"/>
      <c r="H440" s="2"/>
      <c r="I440" s="7"/>
      <c r="J440" s="6"/>
      <c r="K440" s="7"/>
      <c r="L440" s="7"/>
      <c r="M440" s="7"/>
      <c r="N440" s="7"/>
      <c r="O440" s="6"/>
      <c r="P440" s="6"/>
      <c r="Q440" s="12"/>
      <c r="R440" s="10"/>
      <c r="S440" s="11"/>
      <c r="T440" s="10"/>
    </row>
    <row r="441" spans="1:20">
      <c r="A441" s="3"/>
      <c r="B441" s="2"/>
      <c r="C441" s="3"/>
      <c r="D441" s="3"/>
      <c r="E441" s="3"/>
      <c r="F441" s="3"/>
      <c r="G441" s="2"/>
      <c r="H441" s="2"/>
      <c r="I441" s="7"/>
      <c r="J441" s="6"/>
      <c r="K441" s="7"/>
      <c r="L441" s="7"/>
      <c r="M441" s="7"/>
      <c r="N441" s="7"/>
      <c r="O441" s="6"/>
      <c r="P441" s="6"/>
      <c r="Q441" s="12"/>
      <c r="R441" s="10"/>
      <c r="S441" s="11"/>
      <c r="T441" s="10"/>
    </row>
    <row r="442" spans="1:20">
      <c r="A442" s="3"/>
      <c r="B442" s="2"/>
      <c r="C442" s="3"/>
      <c r="D442" s="3"/>
      <c r="E442" s="3"/>
      <c r="F442" s="3"/>
      <c r="G442" s="2"/>
      <c r="H442" s="2"/>
      <c r="I442" s="7"/>
      <c r="J442" s="6"/>
      <c r="K442" s="7"/>
      <c r="L442" s="7"/>
      <c r="M442" s="7"/>
      <c r="N442" s="7"/>
      <c r="O442" s="6"/>
      <c r="P442" s="6"/>
      <c r="Q442" s="12"/>
      <c r="R442" s="10"/>
      <c r="S442" s="11"/>
      <c r="T442" s="10"/>
    </row>
    <row r="443" spans="1:20">
      <c r="A443" s="3"/>
      <c r="B443" s="2"/>
      <c r="C443" s="3"/>
      <c r="D443" s="3"/>
      <c r="E443" s="3"/>
      <c r="F443" s="3"/>
      <c r="G443" s="2"/>
      <c r="H443" s="2"/>
      <c r="I443" s="7"/>
      <c r="J443" s="6"/>
      <c r="K443" s="7"/>
      <c r="L443" s="7"/>
      <c r="M443" s="7"/>
      <c r="N443" s="7"/>
      <c r="O443" s="6"/>
      <c r="P443" s="6"/>
      <c r="Q443" s="12"/>
      <c r="R443" s="10"/>
      <c r="S443" s="11"/>
      <c r="T443" s="10"/>
    </row>
    <row r="444" spans="1:20">
      <c r="A444" s="3"/>
      <c r="B444" s="2"/>
      <c r="C444" s="3"/>
      <c r="D444" s="3"/>
      <c r="E444" s="3"/>
      <c r="F444" s="3"/>
      <c r="G444" s="2"/>
      <c r="H444" s="2"/>
      <c r="I444" s="7"/>
      <c r="J444" s="6"/>
      <c r="K444" s="7"/>
      <c r="L444" s="7"/>
      <c r="M444" s="7"/>
      <c r="N444" s="7"/>
      <c r="O444" s="6"/>
      <c r="P444" s="6"/>
      <c r="Q444" s="12"/>
      <c r="R444" s="10"/>
      <c r="S444" s="11"/>
      <c r="T444" s="10"/>
    </row>
    <row r="445" spans="1:20">
      <c r="A445" s="3"/>
      <c r="B445" s="2"/>
      <c r="C445" s="3"/>
      <c r="D445" s="3"/>
      <c r="E445" s="3"/>
      <c r="F445" s="3"/>
      <c r="G445" s="2"/>
      <c r="H445" s="2"/>
      <c r="I445" s="7"/>
      <c r="J445" s="6"/>
      <c r="K445" s="7"/>
      <c r="L445" s="7"/>
      <c r="M445" s="7"/>
      <c r="N445" s="7"/>
      <c r="O445" s="6"/>
      <c r="P445" s="6"/>
      <c r="Q445" s="12"/>
      <c r="R445" s="10"/>
      <c r="S445" s="11"/>
      <c r="T445" s="10"/>
    </row>
    <row r="446" spans="1:20">
      <c r="A446" s="3"/>
      <c r="B446" s="2"/>
      <c r="C446" s="3"/>
      <c r="D446" s="3"/>
      <c r="E446" s="3"/>
      <c r="F446" s="3"/>
      <c r="G446" s="2"/>
      <c r="H446" s="2"/>
      <c r="I446" s="7"/>
      <c r="J446" s="6"/>
      <c r="K446" s="7"/>
      <c r="L446" s="7"/>
      <c r="M446" s="7"/>
      <c r="N446" s="7"/>
      <c r="O446" s="6"/>
      <c r="P446" s="6"/>
      <c r="Q446" s="12"/>
      <c r="R446" s="10"/>
      <c r="S446" s="11"/>
      <c r="T446" s="10"/>
    </row>
    <row r="447" spans="1:20">
      <c r="A447" s="3"/>
      <c r="B447" s="2"/>
      <c r="C447" s="3"/>
      <c r="D447" s="3"/>
      <c r="E447" s="3"/>
      <c r="F447" s="3"/>
      <c r="G447" s="2"/>
      <c r="H447" s="2"/>
      <c r="I447" s="7"/>
      <c r="J447" s="6"/>
      <c r="K447" s="7"/>
      <c r="L447" s="7"/>
      <c r="M447" s="7"/>
      <c r="N447" s="7"/>
      <c r="O447" s="6"/>
      <c r="P447" s="6"/>
      <c r="Q447" s="12"/>
      <c r="R447" s="10"/>
      <c r="S447" s="11"/>
      <c r="T447" s="10"/>
    </row>
    <row r="448" spans="1:20">
      <c r="A448" s="3"/>
      <c r="B448" s="2"/>
      <c r="C448" s="3"/>
      <c r="D448" s="3"/>
      <c r="E448" s="3"/>
      <c r="F448" s="3"/>
      <c r="G448" s="2"/>
      <c r="H448" s="2"/>
      <c r="I448" s="7"/>
      <c r="J448" s="6"/>
      <c r="K448" s="7"/>
      <c r="L448" s="7"/>
      <c r="M448" s="7"/>
      <c r="N448" s="7"/>
      <c r="O448" s="6"/>
      <c r="P448" s="6"/>
      <c r="Q448" s="12"/>
      <c r="R448" s="10"/>
      <c r="S448" s="11"/>
      <c r="T448" s="10"/>
    </row>
    <row r="449" spans="1:20">
      <c r="A449" s="3"/>
      <c r="B449" s="2"/>
      <c r="C449" s="3"/>
      <c r="D449" s="3"/>
      <c r="E449" s="3"/>
      <c r="F449" s="3"/>
      <c r="G449" s="2"/>
      <c r="H449" s="2"/>
      <c r="I449" s="7"/>
      <c r="J449" s="6"/>
      <c r="K449" s="7"/>
      <c r="L449" s="7"/>
      <c r="M449" s="7"/>
      <c r="N449" s="7"/>
      <c r="O449" s="6"/>
      <c r="P449" s="6"/>
      <c r="Q449" s="12"/>
      <c r="R449" s="10"/>
      <c r="S449" s="11"/>
      <c r="T449" s="10"/>
    </row>
    <row r="450" spans="1:20">
      <c r="A450" s="3"/>
      <c r="B450" s="2"/>
      <c r="C450" s="3"/>
      <c r="D450" s="3"/>
      <c r="E450" s="3"/>
      <c r="F450" s="3"/>
      <c r="G450" s="2"/>
      <c r="H450" s="2"/>
      <c r="I450" s="7"/>
      <c r="J450" s="6"/>
      <c r="K450" s="7"/>
      <c r="L450" s="7"/>
      <c r="M450" s="7"/>
      <c r="N450" s="7"/>
      <c r="O450" s="6"/>
      <c r="P450" s="6"/>
      <c r="Q450" s="12"/>
      <c r="R450" s="10"/>
      <c r="S450" s="11"/>
      <c r="T450" s="10"/>
    </row>
    <row r="451" spans="1:20">
      <c r="A451" s="3"/>
      <c r="B451" s="2"/>
      <c r="C451" s="3"/>
      <c r="D451" s="3"/>
      <c r="E451" s="3"/>
      <c r="F451" s="3"/>
      <c r="G451" s="2"/>
      <c r="H451" s="2"/>
      <c r="I451" s="7"/>
      <c r="J451" s="6"/>
      <c r="K451" s="7"/>
      <c r="L451" s="7"/>
      <c r="M451" s="7"/>
      <c r="N451" s="7"/>
      <c r="O451" s="6"/>
      <c r="P451" s="6"/>
      <c r="Q451" s="12"/>
      <c r="R451" s="10"/>
      <c r="S451" s="11"/>
      <c r="T451" s="10"/>
    </row>
    <row r="452" spans="1:20">
      <c r="A452" s="3"/>
      <c r="B452" s="2"/>
      <c r="C452" s="3"/>
      <c r="D452" s="3"/>
      <c r="E452" s="3"/>
      <c r="F452" s="3"/>
      <c r="G452" s="2"/>
      <c r="H452" s="2"/>
      <c r="I452" s="7"/>
      <c r="J452" s="6"/>
      <c r="K452" s="7"/>
      <c r="L452" s="7"/>
      <c r="M452" s="7"/>
      <c r="N452" s="7"/>
      <c r="O452" s="6"/>
      <c r="P452" s="6"/>
      <c r="Q452" s="12"/>
      <c r="R452" s="10"/>
      <c r="S452" s="11"/>
      <c r="T452" s="10"/>
    </row>
    <row r="453" spans="1:20">
      <c r="A453" s="3"/>
      <c r="B453" s="2"/>
      <c r="C453" s="3"/>
      <c r="D453" s="3"/>
      <c r="E453" s="3"/>
      <c r="F453" s="3"/>
      <c r="G453" s="2"/>
      <c r="H453" s="2"/>
      <c r="I453" s="7"/>
      <c r="J453" s="6"/>
      <c r="K453" s="7"/>
      <c r="L453" s="7"/>
      <c r="M453" s="7"/>
      <c r="N453" s="7"/>
      <c r="O453" s="6"/>
      <c r="P453" s="6"/>
      <c r="Q453" s="12"/>
      <c r="R453" s="10"/>
      <c r="S453" s="11"/>
      <c r="T453" s="10"/>
    </row>
    <row r="454" spans="1:20">
      <c r="A454" s="3"/>
      <c r="B454" s="2"/>
      <c r="C454" s="3"/>
      <c r="D454" s="3"/>
      <c r="E454" s="3"/>
      <c r="F454" s="3"/>
      <c r="G454" s="2"/>
      <c r="H454" s="2"/>
      <c r="I454" s="7"/>
      <c r="J454" s="6"/>
      <c r="K454" s="7"/>
      <c r="L454" s="7"/>
      <c r="M454" s="7"/>
      <c r="N454" s="7"/>
      <c r="O454" s="6"/>
      <c r="P454" s="6"/>
      <c r="Q454" s="12"/>
      <c r="R454" s="10"/>
      <c r="S454" s="11"/>
      <c r="T454" s="10"/>
    </row>
    <row r="455" spans="1:20">
      <c r="A455" s="3"/>
      <c r="B455" s="2"/>
      <c r="C455" s="3"/>
      <c r="D455" s="3"/>
      <c r="E455" s="3"/>
      <c r="F455" s="3"/>
      <c r="G455" s="2"/>
      <c r="H455" s="2"/>
      <c r="I455" s="7"/>
      <c r="J455" s="6"/>
      <c r="K455" s="7"/>
      <c r="L455" s="7"/>
      <c r="M455" s="7"/>
      <c r="N455" s="7"/>
      <c r="O455" s="6"/>
      <c r="P455" s="6"/>
      <c r="Q455" s="12"/>
      <c r="R455" s="10"/>
      <c r="S455" s="11"/>
      <c r="T455" s="10"/>
    </row>
    <row r="456" spans="1:20">
      <c r="A456" s="3"/>
      <c r="B456" s="2"/>
      <c r="C456" s="3"/>
      <c r="D456" s="3"/>
      <c r="E456" s="3"/>
      <c r="F456" s="3"/>
      <c r="G456" s="2"/>
      <c r="H456" s="2"/>
      <c r="I456" s="7"/>
      <c r="J456" s="6"/>
      <c r="K456" s="7"/>
      <c r="L456" s="7"/>
      <c r="M456" s="7"/>
      <c r="N456" s="7"/>
      <c r="O456" s="6"/>
      <c r="P456" s="6"/>
      <c r="Q456" s="12"/>
      <c r="R456" s="10"/>
      <c r="S456" s="11"/>
      <c r="T456" s="10"/>
    </row>
    <row r="457" spans="1:20">
      <c r="A457" s="3"/>
      <c r="B457" s="2"/>
      <c r="C457" s="3"/>
      <c r="D457" s="3"/>
      <c r="E457" s="3"/>
      <c r="F457" s="3"/>
      <c r="G457" s="2"/>
      <c r="H457" s="2"/>
      <c r="I457" s="7"/>
      <c r="J457" s="6"/>
      <c r="K457" s="7"/>
      <c r="L457" s="7"/>
      <c r="M457" s="7"/>
      <c r="N457" s="7"/>
      <c r="O457" s="6"/>
      <c r="P457" s="6"/>
      <c r="Q457" s="12"/>
      <c r="R457" s="10"/>
      <c r="S457" s="11"/>
      <c r="T457" s="10"/>
    </row>
    <row r="458" spans="1:20">
      <c r="A458" s="3"/>
      <c r="B458" s="2"/>
      <c r="C458" s="3"/>
      <c r="D458" s="3"/>
      <c r="E458" s="3"/>
      <c r="F458" s="3"/>
      <c r="G458" s="2"/>
      <c r="H458" s="2"/>
      <c r="I458" s="7"/>
      <c r="J458" s="6"/>
      <c r="K458" s="7"/>
      <c r="L458" s="7"/>
      <c r="M458" s="7"/>
      <c r="N458" s="7"/>
      <c r="O458" s="6"/>
      <c r="P458" s="6"/>
      <c r="Q458" s="12"/>
      <c r="R458" s="10"/>
      <c r="S458" s="11"/>
      <c r="T458" s="10"/>
    </row>
    <row r="459" spans="1:20">
      <c r="A459" s="3"/>
      <c r="B459" s="2"/>
      <c r="C459" s="3"/>
      <c r="D459" s="3"/>
      <c r="E459" s="3"/>
      <c r="F459" s="3"/>
      <c r="G459" s="2"/>
      <c r="H459" s="2"/>
      <c r="I459" s="7"/>
      <c r="J459" s="6"/>
      <c r="K459" s="7"/>
      <c r="L459" s="7"/>
      <c r="M459" s="7"/>
      <c r="N459" s="7"/>
      <c r="O459" s="6"/>
      <c r="P459" s="6"/>
      <c r="Q459" s="12"/>
      <c r="R459" s="10"/>
      <c r="S459" s="11"/>
      <c r="T459" s="10"/>
    </row>
    <row r="460" spans="1:20">
      <c r="A460" s="3"/>
      <c r="B460" s="2"/>
      <c r="C460" s="3"/>
      <c r="D460" s="3"/>
      <c r="E460" s="3"/>
      <c r="F460" s="3"/>
      <c r="G460" s="2"/>
      <c r="H460" s="2"/>
      <c r="I460" s="7"/>
      <c r="J460" s="6"/>
      <c r="K460" s="7"/>
      <c r="L460" s="7"/>
      <c r="M460" s="7"/>
      <c r="N460" s="7"/>
      <c r="O460" s="6"/>
      <c r="P460" s="6"/>
      <c r="Q460" s="12"/>
      <c r="R460" s="10"/>
      <c r="S460" s="11"/>
      <c r="T460" s="10"/>
    </row>
    <row r="461" spans="1:20">
      <c r="A461" s="3"/>
      <c r="B461" s="2"/>
      <c r="C461" s="3"/>
      <c r="D461" s="3"/>
      <c r="E461" s="3"/>
      <c r="F461" s="3"/>
      <c r="G461" s="2"/>
      <c r="H461" s="2"/>
      <c r="I461" s="7"/>
      <c r="J461" s="6"/>
      <c r="K461" s="7"/>
      <c r="L461" s="7"/>
      <c r="M461" s="7"/>
      <c r="N461" s="7"/>
      <c r="O461" s="6"/>
      <c r="P461" s="6"/>
      <c r="Q461" s="12"/>
      <c r="R461" s="10"/>
      <c r="S461" s="11"/>
      <c r="T461" s="10"/>
    </row>
    <row r="462" spans="1:20">
      <c r="A462" s="3"/>
      <c r="B462" s="2"/>
      <c r="C462" s="3"/>
      <c r="D462" s="3"/>
      <c r="E462" s="3"/>
      <c r="F462" s="3"/>
      <c r="G462" s="2"/>
      <c r="H462" s="2"/>
      <c r="I462" s="7"/>
      <c r="J462" s="6"/>
      <c r="K462" s="7"/>
      <c r="L462" s="7"/>
      <c r="M462" s="7"/>
      <c r="N462" s="7"/>
      <c r="O462" s="6"/>
      <c r="P462" s="6"/>
      <c r="Q462" s="12"/>
      <c r="R462" s="10"/>
      <c r="S462" s="11"/>
      <c r="T462" s="10"/>
    </row>
    <row r="463" spans="1:20">
      <c r="A463" s="3"/>
      <c r="B463" s="2"/>
      <c r="C463" s="3"/>
      <c r="D463" s="3"/>
      <c r="E463" s="3"/>
      <c r="F463" s="3"/>
      <c r="G463" s="2"/>
      <c r="H463" s="2"/>
      <c r="I463" s="7"/>
      <c r="J463" s="6"/>
      <c r="K463" s="7"/>
      <c r="L463" s="7"/>
      <c r="M463" s="7"/>
      <c r="N463" s="7"/>
      <c r="O463" s="6"/>
      <c r="P463" s="6"/>
      <c r="Q463" s="12"/>
      <c r="R463" s="10"/>
      <c r="S463" s="11"/>
      <c r="T463" s="10"/>
    </row>
    <row r="464" spans="1:20">
      <c r="A464" s="3"/>
      <c r="B464" s="2"/>
      <c r="C464" s="3"/>
      <c r="D464" s="3"/>
      <c r="E464" s="3"/>
      <c r="F464" s="3"/>
      <c r="G464" s="2"/>
      <c r="H464" s="2"/>
      <c r="I464" s="7"/>
      <c r="J464" s="6"/>
      <c r="K464" s="7"/>
      <c r="L464" s="7"/>
      <c r="M464" s="7"/>
      <c r="N464" s="7"/>
      <c r="O464" s="6"/>
      <c r="P464" s="6"/>
      <c r="Q464" s="12"/>
      <c r="R464" s="10"/>
      <c r="S464" s="11"/>
      <c r="T464" s="10"/>
    </row>
    <row r="465" spans="1:20">
      <c r="A465" s="3"/>
      <c r="B465" s="2"/>
      <c r="C465" s="3"/>
      <c r="D465" s="3"/>
      <c r="E465" s="3"/>
      <c r="F465" s="3"/>
      <c r="G465" s="2"/>
      <c r="H465" s="2"/>
      <c r="I465" s="7"/>
      <c r="J465" s="6"/>
      <c r="K465" s="7"/>
      <c r="L465" s="7"/>
      <c r="M465" s="7"/>
      <c r="N465" s="7"/>
      <c r="O465" s="6"/>
      <c r="P465" s="6"/>
      <c r="Q465" s="12"/>
      <c r="R465" s="10"/>
      <c r="S465" s="11"/>
      <c r="T465" s="10"/>
    </row>
    <row r="466" spans="1:20">
      <c r="A466" s="3"/>
      <c r="B466" s="2"/>
      <c r="C466" s="3"/>
      <c r="D466" s="3"/>
      <c r="E466" s="3"/>
      <c r="F466" s="3"/>
      <c r="G466" s="2"/>
      <c r="H466" s="2"/>
      <c r="I466" s="7"/>
      <c r="J466" s="6"/>
      <c r="K466" s="7"/>
      <c r="L466" s="7"/>
      <c r="M466" s="7"/>
      <c r="N466" s="7"/>
      <c r="O466" s="6"/>
      <c r="P466" s="6"/>
      <c r="Q466" s="12"/>
      <c r="R466" s="10"/>
      <c r="S466" s="11"/>
      <c r="T466" s="10"/>
    </row>
    <row r="467" spans="1:20">
      <c r="A467" s="3"/>
      <c r="B467" s="2"/>
      <c r="C467" s="3"/>
      <c r="D467" s="3"/>
      <c r="E467" s="3"/>
      <c r="F467" s="3"/>
      <c r="G467" s="2"/>
      <c r="H467" s="2"/>
      <c r="I467" s="7"/>
      <c r="J467" s="6"/>
      <c r="K467" s="7"/>
      <c r="L467" s="7"/>
      <c r="M467" s="7"/>
      <c r="N467" s="7"/>
      <c r="O467" s="6"/>
      <c r="P467" s="6"/>
      <c r="Q467" s="12"/>
      <c r="R467" s="10"/>
      <c r="S467" s="11"/>
      <c r="T467" s="10"/>
    </row>
    <row r="468" spans="1:20">
      <c r="A468" s="3"/>
      <c r="B468" s="2"/>
      <c r="C468" s="3"/>
      <c r="D468" s="3"/>
      <c r="E468" s="3"/>
      <c r="F468" s="3"/>
      <c r="G468" s="2"/>
      <c r="H468" s="2"/>
      <c r="I468" s="7"/>
      <c r="J468" s="6"/>
      <c r="K468" s="7"/>
      <c r="L468" s="7"/>
      <c r="M468" s="7"/>
      <c r="N468" s="7"/>
      <c r="O468" s="6"/>
      <c r="P468" s="6"/>
      <c r="Q468" s="12"/>
      <c r="R468" s="10"/>
      <c r="S468" s="11"/>
      <c r="T468" s="10"/>
    </row>
    <row r="469" spans="1:20">
      <c r="A469" s="3"/>
      <c r="B469" s="2"/>
      <c r="C469" s="3"/>
      <c r="D469" s="3"/>
      <c r="E469" s="3"/>
      <c r="F469" s="3"/>
      <c r="G469" s="2"/>
      <c r="H469" s="2"/>
      <c r="I469" s="7"/>
      <c r="J469" s="6"/>
      <c r="K469" s="7"/>
      <c r="L469" s="7"/>
      <c r="M469" s="7"/>
      <c r="N469" s="7"/>
      <c r="O469" s="6"/>
      <c r="P469" s="6"/>
      <c r="Q469" s="12"/>
      <c r="R469" s="10"/>
      <c r="S469" s="11"/>
      <c r="T469" s="10"/>
    </row>
    <row r="470" spans="1:20">
      <c r="A470" s="3"/>
      <c r="B470" s="2"/>
      <c r="C470" s="3"/>
      <c r="D470" s="3"/>
      <c r="E470" s="3"/>
      <c r="F470" s="3"/>
      <c r="G470" s="2"/>
      <c r="H470" s="2"/>
      <c r="I470" s="7"/>
      <c r="J470" s="6"/>
      <c r="K470" s="7"/>
      <c r="L470" s="7"/>
      <c r="M470" s="7"/>
      <c r="N470" s="7"/>
      <c r="O470" s="6"/>
      <c r="P470" s="6"/>
      <c r="Q470" s="12"/>
      <c r="R470" s="10"/>
      <c r="S470" s="11"/>
      <c r="T470" s="10"/>
    </row>
    <row r="471" spans="1:20">
      <c r="A471" s="3"/>
      <c r="B471" s="2"/>
      <c r="C471" s="3"/>
      <c r="D471" s="3"/>
      <c r="E471" s="3"/>
      <c r="F471" s="3"/>
      <c r="G471" s="2"/>
      <c r="H471" s="2"/>
      <c r="I471" s="7"/>
      <c r="J471" s="6"/>
      <c r="K471" s="7"/>
      <c r="L471" s="7"/>
      <c r="M471" s="7"/>
      <c r="N471" s="7"/>
      <c r="O471" s="6"/>
      <c r="P471" s="6"/>
      <c r="Q471" s="12"/>
      <c r="R471" s="10"/>
      <c r="S471" s="11"/>
      <c r="T471" s="10"/>
    </row>
    <row r="472" spans="1:20">
      <c r="A472" s="3"/>
      <c r="B472" s="2"/>
      <c r="C472" s="3"/>
      <c r="D472" s="3"/>
      <c r="E472" s="3"/>
      <c r="F472" s="3"/>
      <c r="G472" s="2"/>
      <c r="H472" s="2"/>
      <c r="I472" s="7"/>
      <c r="J472" s="6"/>
      <c r="K472" s="7"/>
      <c r="L472" s="7"/>
      <c r="M472" s="7"/>
      <c r="N472" s="7"/>
      <c r="O472" s="6"/>
      <c r="P472" s="6"/>
      <c r="Q472" s="12"/>
      <c r="R472" s="10"/>
      <c r="S472" s="11"/>
      <c r="T472" s="10"/>
    </row>
    <row r="473" spans="1:20">
      <c r="A473" s="3"/>
      <c r="B473" s="2"/>
      <c r="C473" s="3"/>
      <c r="D473" s="3"/>
      <c r="E473" s="3"/>
      <c r="F473" s="3"/>
      <c r="G473" s="2"/>
      <c r="H473" s="2"/>
      <c r="I473" s="7"/>
      <c r="J473" s="6"/>
      <c r="K473" s="7"/>
      <c r="L473" s="7"/>
      <c r="M473" s="7"/>
      <c r="N473" s="7"/>
      <c r="O473" s="6"/>
      <c r="P473" s="6"/>
      <c r="Q473" s="12"/>
      <c r="R473" s="10"/>
      <c r="S473" s="11"/>
      <c r="T473" s="10"/>
    </row>
    <row r="474" spans="1:20">
      <c r="A474" s="3"/>
      <c r="B474" s="2"/>
      <c r="C474" s="3"/>
      <c r="D474" s="3"/>
      <c r="E474" s="3"/>
      <c r="F474" s="3"/>
      <c r="G474" s="2"/>
      <c r="H474" s="2"/>
      <c r="I474" s="7"/>
      <c r="J474" s="6"/>
      <c r="K474" s="7"/>
      <c r="L474" s="7"/>
      <c r="M474" s="7"/>
      <c r="N474" s="7"/>
      <c r="O474" s="6"/>
      <c r="P474" s="6"/>
      <c r="Q474" s="12"/>
      <c r="R474" s="10"/>
      <c r="S474" s="11"/>
      <c r="T474" s="10"/>
    </row>
    <row r="475" spans="1:20">
      <c r="A475" s="3"/>
      <c r="B475" s="2"/>
      <c r="C475" s="3"/>
      <c r="D475" s="3"/>
      <c r="E475" s="3"/>
      <c r="F475" s="3"/>
      <c r="G475" s="2"/>
      <c r="H475" s="2"/>
      <c r="I475" s="7"/>
      <c r="J475" s="6"/>
      <c r="K475" s="7"/>
      <c r="L475" s="7"/>
      <c r="M475" s="7"/>
      <c r="N475" s="7"/>
      <c r="O475" s="6"/>
      <c r="P475" s="6"/>
      <c r="Q475" s="12"/>
      <c r="R475" s="10"/>
      <c r="S475" s="11"/>
      <c r="T475" s="10"/>
    </row>
    <row r="476" spans="1:20">
      <c r="A476" s="3"/>
      <c r="B476" s="2"/>
      <c r="C476" s="3"/>
      <c r="D476" s="3"/>
      <c r="E476" s="3"/>
      <c r="F476" s="3"/>
      <c r="G476" s="2"/>
      <c r="H476" s="2"/>
      <c r="I476" s="7"/>
      <c r="J476" s="6"/>
      <c r="K476" s="7"/>
      <c r="L476" s="7"/>
      <c r="M476" s="7"/>
      <c r="N476" s="7"/>
      <c r="O476" s="6"/>
      <c r="P476" s="6"/>
      <c r="Q476" s="12"/>
      <c r="R476" s="10"/>
      <c r="S476" s="11"/>
      <c r="T476" s="10"/>
    </row>
    <row r="477" spans="1:20">
      <c r="A477" s="3"/>
      <c r="B477" s="2"/>
      <c r="C477" s="3"/>
      <c r="D477" s="3"/>
      <c r="E477" s="3"/>
      <c r="F477" s="3"/>
      <c r="G477" s="2"/>
      <c r="H477" s="2"/>
      <c r="I477" s="7"/>
      <c r="J477" s="6"/>
      <c r="K477" s="7"/>
      <c r="L477" s="7"/>
      <c r="M477" s="7"/>
      <c r="N477" s="7"/>
      <c r="O477" s="6"/>
      <c r="P477" s="6"/>
      <c r="Q477" s="12"/>
      <c r="R477" s="10"/>
      <c r="S477" s="11"/>
      <c r="T477" s="10"/>
    </row>
    <row r="478" spans="1:20">
      <c r="A478" s="3"/>
      <c r="B478" s="2"/>
      <c r="C478" s="3"/>
      <c r="D478" s="3"/>
      <c r="E478" s="3"/>
      <c r="F478" s="3"/>
      <c r="G478" s="2"/>
      <c r="H478" s="2"/>
      <c r="I478" s="7"/>
      <c r="J478" s="6"/>
      <c r="K478" s="7"/>
      <c r="L478" s="7"/>
      <c r="M478" s="7"/>
      <c r="N478" s="7"/>
      <c r="O478" s="6"/>
      <c r="P478" s="6"/>
      <c r="Q478" s="12"/>
      <c r="R478" s="10"/>
      <c r="S478" s="11"/>
      <c r="T478" s="10"/>
    </row>
    <row r="479" spans="1:20">
      <c r="A479" s="3"/>
      <c r="B479" s="2"/>
      <c r="C479" s="3"/>
      <c r="D479" s="3"/>
      <c r="E479" s="3"/>
      <c r="F479" s="3"/>
      <c r="G479" s="2"/>
      <c r="H479" s="2"/>
      <c r="I479" s="7"/>
      <c r="J479" s="6"/>
      <c r="K479" s="7"/>
      <c r="L479" s="7"/>
      <c r="M479" s="7"/>
      <c r="N479" s="7"/>
      <c r="O479" s="6"/>
      <c r="P479" s="6"/>
      <c r="Q479" s="12"/>
      <c r="R479" s="10"/>
      <c r="S479" s="11"/>
      <c r="T479" s="10"/>
    </row>
    <row r="480" spans="1:20">
      <c r="A480" s="3"/>
      <c r="B480" s="2"/>
      <c r="C480" s="3"/>
      <c r="D480" s="3"/>
      <c r="E480" s="3"/>
      <c r="F480" s="3"/>
      <c r="G480" s="2"/>
      <c r="H480" s="2"/>
      <c r="I480" s="7"/>
      <c r="J480" s="6"/>
      <c r="K480" s="7"/>
      <c r="L480" s="7"/>
      <c r="M480" s="7"/>
      <c r="N480" s="7"/>
      <c r="O480" s="6"/>
      <c r="P480" s="6"/>
      <c r="Q480" s="12"/>
      <c r="R480" s="10"/>
      <c r="S480" s="11"/>
      <c r="T480" s="10"/>
    </row>
    <row r="481" spans="1:20">
      <c r="A481" s="3"/>
      <c r="B481" s="2"/>
      <c r="C481" s="3"/>
      <c r="D481" s="3"/>
      <c r="E481" s="3"/>
      <c r="F481" s="3"/>
      <c r="G481" s="2"/>
      <c r="H481" s="2"/>
      <c r="I481" s="7"/>
      <c r="J481" s="6"/>
      <c r="K481" s="7"/>
      <c r="L481" s="7"/>
      <c r="M481" s="7"/>
      <c r="N481" s="7"/>
      <c r="O481" s="6"/>
      <c r="P481" s="6"/>
      <c r="Q481" s="12"/>
      <c r="R481" s="10"/>
      <c r="S481" s="11"/>
      <c r="T481" s="10"/>
    </row>
    <row r="482" spans="1:20">
      <c r="A482" s="3"/>
      <c r="B482" s="2"/>
      <c r="C482" s="3"/>
      <c r="D482" s="3"/>
      <c r="E482" s="3"/>
      <c r="F482" s="3"/>
      <c r="G482" s="2"/>
      <c r="H482" s="2"/>
      <c r="I482" s="7"/>
      <c r="J482" s="6"/>
      <c r="K482" s="7"/>
      <c r="L482" s="7"/>
      <c r="M482" s="7"/>
      <c r="N482" s="7"/>
      <c r="O482" s="6"/>
      <c r="P482" s="6"/>
      <c r="Q482" s="12"/>
      <c r="R482" s="10"/>
      <c r="S482" s="11"/>
      <c r="T482" s="10"/>
    </row>
    <row r="483" spans="1:20">
      <c r="A483" s="3"/>
      <c r="B483" s="2"/>
      <c r="C483" s="3"/>
      <c r="D483" s="3"/>
      <c r="E483" s="3"/>
      <c r="F483" s="3"/>
      <c r="G483" s="2"/>
      <c r="H483" s="2"/>
      <c r="I483" s="7"/>
      <c r="J483" s="6"/>
      <c r="K483" s="7"/>
      <c r="L483" s="7"/>
      <c r="M483" s="7"/>
      <c r="N483" s="7"/>
      <c r="O483" s="6"/>
      <c r="P483" s="6"/>
      <c r="Q483" s="12"/>
      <c r="R483" s="10"/>
      <c r="S483" s="11"/>
      <c r="T483" s="10"/>
    </row>
    <row r="484" spans="1:20">
      <c r="A484" s="3"/>
      <c r="B484" s="2"/>
      <c r="C484" s="3"/>
      <c r="D484" s="3"/>
      <c r="E484" s="3"/>
      <c r="F484" s="3"/>
      <c r="G484" s="2"/>
      <c r="H484" s="2"/>
      <c r="I484" s="7"/>
      <c r="J484" s="6"/>
      <c r="K484" s="7"/>
      <c r="L484" s="7"/>
      <c r="M484" s="7"/>
      <c r="N484" s="7"/>
      <c r="O484" s="6"/>
      <c r="P484" s="6"/>
      <c r="Q484" s="12"/>
      <c r="R484" s="10"/>
      <c r="S484" s="11"/>
      <c r="T484" s="10"/>
    </row>
    <row r="485" spans="1:20">
      <c r="A485" s="3"/>
      <c r="B485" s="2"/>
      <c r="C485" s="3"/>
      <c r="D485" s="3"/>
      <c r="E485" s="3"/>
      <c r="F485" s="3"/>
      <c r="G485" s="2"/>
      <c r="H485" s="2"/>
      <c r="I485" s="7"/>
      <c r="J485" s="6"/>
      <c r="K485" s="7"/>
      <c r="L485" s="7"/>
      <c r="M485" s="7"/>
      <c r="N485" s="7"/>
      <c r="O485" s="6"/>
      <c r="P485" s="6"/>
      <c r="Q485" s="12"/>
      <c r="R485" s="10"/>
      <c r="S485" s="11"/>
      <c r="T485" s="10"/>
    </row>
    <row r="486" spans="1:20">
      <c r="A486" s="3"/>
      <c r="B486" s="2"/>
      <c r="C486" s="3"/>
      <c r="D486" s="3"/>
      <c r="E486" s="3"/>
      <c r="F486" s="3"/>
      <c r="G486" s="2"/>
      <c r="H486" s="2"/>
      <c r="I486" s="7"/>
      <c r="J486" s="6"/>
      <c r="K486" s="7"/>
      <c r="L486" s="7"/>
      <c r="M486" s="7"/>
      <c r="N486" s="7"/>
      <c r="O486" s="6"/>
      <c r="P486" s="6"/>
      <c r="Q486" s="12"/>
      <c r="R486" s="10"/>
      <c r="S486" s="11"/>
      <c r="T486" s="10"/>
    </row>
    <row r="487" spans="1:20">
      <c r="A487" s="3"/>
      <c r="B487" s="2"/>
      <c r="C487" s="3"/>
      <c r="D487" s="3"/>
      <c r="E487" s="3"/>
      <c r="F487" s="3"/>
      <c r="G487" s="2"/>
      <c r="H487" s="2"/>
      <c r="I487" s="7"/>
      <c r="J487" s="6"/>
      <c r="K487" s="7"/>
      <c r="L487" s="7"/>
      <c r="M487" s="7"/>
      <c r="N487" s="7"/>
      <c r="O487" s="6"/>
      <c r="P487" s="6"/>
      <c r="Q487" s="12"/>
      <c r="R487" s="10"/>
      <c r="S487" s="11"/>
      <c r="T487" s="10"/>
    </row>
    <row r="488" spans="1:20">
      <c r="A488" s="3"/>
      <c r="B488" s="2"/>
      <c r="C488" s="3"/>
      <c r="D488" s="3"/>
      <c r="E488" s="3"/>
      <c r="F488" s="3"/>
      <c r="G488" s="2"/>
      <c r="H488" s="2"/>
      <c r="I488" s="7"/>
      <c r="J488" s="6"/>
      <c r="K488" s="7"/>
      <c r="L488" s="7"/>
      <c r="M488" s="7"/>
      <c r="N488" s="7"/>
      <c r="O488" s="6"/>
      <c r="P488" s="6"/>
      <c r="Q488" s="12"/>
      <c r="R488" s="10"/>
      <c r="S488" s="11"/>
      <c r="T488" s="10"/>
    </row>
    <row r="489" spans="1:20">
      <c r="A489" s="3"/>
      <c r="B489" s="2"/>
      <c r="C489" s="3"/>
      <c r="D489" s="3"/>
      <c r="E489" s="3"/>
      <c r="F489" s="3"/>
      <c r="G489" s="2"/>
      <c r="H489" s="2"/>
      <c r="I489" s="7"/>
      <c r="J489" s="6"/>
      <c r="K489" s="7"/>
      <c r="L489" s="7"/>
      <c r="M489" s="7"/>
      <c r="N489" s="7"/>
      <c r="O489" s="6"/>
      <c r="P489" s="6"/>
      <c r="Q489" s="12"/>
      <c r="R489" s="10"/>
      <c r="S489" s="11"/>
      <c r="T489" s="10"/>
    </row>
    <row r="490" spans="1:20">
      <c r="A490" s="3"/>
      <c r="B490" s="2"/>
      <c r="C490" s="3"/>
      <c r="D490" s="3"/>
      <c r="E490" s="3"/>
      <c r="F490" s="3"/>
      <c r="G490" s="2"/>
      <c r="H490" s="2"/>
      <c r="I490" s="7"/>
      <c r="J490" s="6"/>
      <c r="K490" s="7"/>
      <c r="L490" s="7"/>
      <c r="M490" s="7"/>
      <c r="N490" s="7"/>
      <c r="O490" s="6"/>
      <c r="P490" s="6"/>
      <c r="Q490" s="12"/>
      <c r="R490" s="10"/>
      <c r="S490" s="11"/>
      <c r="T490" s="10"/>
    </row>
    <row r="491" spans="1:20">
      <c r="A491" s="3"/>
      <c r="B491" s="2"/>
      <c r="C491" s="3"/>
      <c r="D491" s="3"/>
      <c r="E491" s="3"/>
      <c r="F491" s="3"/>
      <c r="G491" s="2"/>
      <c r="H491" s="2"/>
      <c r="I491" s="7"/>
      <c r="J491" s="6"/>
      <c r="K491" s="7"/>
      <c r="L491" s="7"/>
      <c r="M491" s="7"/>
      <c r="N491" s="7"/>
      <c r="O491" s="6"/>
      <c r="P491" s="6"/>
      <c r="Q491" s="12"/>
      <c r="R491" s="10"/>
      <c r="S491" s="11"/>
      <c r="T491" s="10"/>
    </row>
    <row r="492" spans="1:20">
      <c r="A492" s="3"/>
      <c r="B492" s="2"/>
      <c r="C492" s="3"/>
      <c r="D492" s="3"/>
      <c r="E492" s="3"/>
      <c r="F492" s="3"/>
      <c r="G492" s="2"/>
      <c r="H492" s="2"/>
      <c r="I492" s="7"/>
      <c r="J492" s="6"/>
      <c r="K492" s="7"/>
      <c r="L492" s="7"/>
      <c r="M492" s="7"/>
      <c r="N492" s="7"/>
      <c r="O492" s="6"/>
      <c r="P492" s="6"/>
      <c r="Q492" s="12"/>
      <c r="R492" s="10"/>
      <c r="S492" s="11"/>
      <c r="T492" s="10"/>
    </row>
    <row r="493" spans="1:20">
      <c r="A493" s="3"/>
      <c r="B493" s="2"/>
      <c r="C493" s="3"/>
      <c r="D493" s="3"/>
      <c r="E493" s="3"/>
      <c r="F493" s="3"/>
      <c r="G493" s="2"/>
      <c r="H493" s="2"/>
      <c r="I493" s="7"/>
      <c r="J493" s="6"/>
      <c r="K493" s="7"/>
      <c r="L493" s="7"/>
      <c r="M493" s="7"/>
      <c r="N493" s="7"/>
      <c r="O493" s="6"/>
      <c r="P493" s="6"/>
      <c r="Q493" s="12"/>
      <c r="R493" s="10"/>
      <c r="S493" s="11"/>
      <c r="T493" s="10"/>
    </row>
    <row r="494" spans="1:20">
      <c r="A494" s="3"/>
      <c r="B494" s="2"/>
      <c r="C494" s="3"/>
      <c r="D494" s="3"/>
      <c r="E494" s="3"/>
      <c r="F494" s="3"/>
      <c r="G494" s="2"/>
      <c r="H494" s="2"/>
      <c r="I494" s="7"/>
      <c r="J494" s="6"/>
      <c r="K494" s="7"/>
      <c r="L494" s="7"/>
      <c r="M494" s="7"/>
      <c r="N494" s="7"/>
      <c r="O494" s="6"/>
      <c r="P494" s="6"/>
      <c r="Q494" s="12"/>
      <c r="R494" s="10"/>
      <c r="S494" s="11"/>
      <c r="T494" s="10"/>
    </row>
    <row r="495" spans="1:20">
      <c r="A495" s="3"/>
      <c r="B495" s="2"/>
      <c r="C495" s="3"/>
      <c r="D495" s="3"/>
      <c r="E495" s="3"/>
      <c r="F495" s="3"/>
      <c r="G495" s="2"/>
      <c r="H495" s="2"/>
      <c r="I495" s="7"/>
      <c r="J495" s="6"/>
      <c r="K495" s="7"/>
      <c r="L495" s="7"/>
      <c r="M495" s="7"/>
      <c r="N495" s="7"/>
      <c r="O495" s="6"/>
      <c r="P495" s="6"/>
      <c r="Q495" s="12"/>
      <c r="R495" s="10"/>
      <c r="S495" s="11"/>
      <c r="T495" s="10"/>
    </row>
    <row r="496" spans="1:20">
      <c r="A496" s="3"/>
      <c r="B496" s="2"/>
      <c r="C496" s="3"/>
      <c r="D496" s="3"/>
      <c r="E496" s="3"/>
      <c r="F496" s="3"/>
      <c r="G496" s="2"/>
      <c r="H496" s="2"/>
      <c r="I496" s="7"/>
      <c r="J496" s="6"/>
      <c r="K496" s="7"/>
      <c r="L496" s="7"/>
      <c r="M496" s="7"/>
      <c r="N496" s="7"/>
      <c r="O496" s="6"/>
      <c r="P496" s="6"/>
      <c r="Q496" s="12"/>
      <c r="R496" s="10"/>
      <c r="S496" s="11"/>
      <c r="T496" s="10"/>
    </row>
    <row r="497" spans="1:20">
      <c r="A497" s="3"/>
      <c r="B497" s="2"/>
      <c r="C497" s="3"/>
      <c r="D497" s="3"/>
      <c r="E497" s="3"/>
      <c r="F497" s="3"/>
      <c r="G497" s="2"/>
      <c r="H497" s="2"/>
      <c r="I497" s="7"/>
      <c r="J497" s="6"/>
      <c r="K497" s="7"/>
      <c r="L497" s="7"/>
      <c r="M497" s="7"/>
      <c r="N497" s="7"/>
      <c r="O497" s="6"/>
      <c r="P497" s="6"/>
      <c r="Q497" s="12"/>
      <c r="R497" s="10"/>
      <c r="S497" s="11"/>
      <c r="T497" s="10"/>
    </row>
    <row r="498" spans="1:20">
      <c r="A498" s="3"/>
      <c r="B498" s="2"/>
      <c r="C498" s="3"/>
      <c r="D498" s="3"/>
      <c r="E498" s="3"/>
      <c r="F498" s="3"/>
      <c r="G498" s="2"/>
      <c r="H498" s="2"/>
      <c r="I498" s="7"/>
      <c r="J498" s="6"/>
      <c r="K498" s="7"/>
      <c r="L498" s="7"/>
      <c r="M498" s="7"/>
      <c r="N498" s="7"/>
      <c r="O498" s="6"/>
      <c r="P498" s="6"/>
      <c r="Q498" s="12"/>
      <c r="R498" s="10"/>
      <c r="S498" s="11"/>
      <c r="T498" s="10"/>
    </row>
    <row r="499" spans="1:20">
      <c r="A499" s="3"/>
      <c r="B499" s="2"/>
      <c r="C499" s="3"/>
      <c r="D499" s="3"/>
      <c r="E499" s="3"/>
      <c r="F499" s="3"/>
      <c r="G499" s="2"/>
      <c r="H499" s="2"/>
      <c r="I499" s="7"/>
      <c r="J499" s="6"/>
      <c r="K499" s="7"/>
      <c r="L499" s="7"/>
      <c r="M499" s="7"/>
      <c r="N499" s="7"/>
      <c r="O499" s="6"/>
      <c r="P499" s="6"/>
      <c r="Q499" s="12"/>
      <c r="R499" s="10"/>
      <c r="S499" s="11"/>
      <c r="T499" s="10"/>
    </row>
    <row r="500" spans="1:20">
      <c r="A500" s="3"/>
      <c r="B500" s="2"/>
      <c r="C500" s="3"/>
      <c r="D500" s="3"/>
      <c r="E500" s="3"/>
      <c r="F500" s="3"/>
      <c r="G500" s="2"/>
      <c r="H500" s="2"/>
      <c r="I500" s="7"/>
      <c r="J500" s="6"/>
      <c r="K500" s="7"/>
      <c r="L500" s="7"/>
      <c r="M500" s="7"/>
      <c r="N500" s="7"/>
      <c r="O500" s="6"/>
      <c r="P500" s="6"/>
      <c r="Q500" s="12"/>
      <c r="R500" s="10"/>
      <c r="S500" s="11"/>
      <c r="T500" s="10"/>
    </row>
    <row r="501" spans="1:20">
      <c r="A501" s="3"/>
      <c r="B501" s="2"/>
      <c r="C501" s="3"/>
      <c r="D501" s="3"/>
      <c r="E501" s="3"/>
      <c r="F501" s="3"/>
      <c r="G501" s="2"/>
      <c r="H501" s="2"/>
      <c r="I501" s="7"/>
      <c r="J501" s="6"/>
      <c r="K501" s="7"/>
      <c r="L501" s="7"/>
      <c r="M501" s="7"/>
      <c r="N501" s="7"/>
      <c r="O501" s="6"/>
      <c r="P501" s="6"/>
      <c r="Q501" s="12"/>
      <c r="R501" s="10"/>
      <c r="S501" s="11"/>
      <c r="T501" s="10"/>
    </row>
    <row r="502" spans="1:20">
      <c r="A502" s="3"/>
      <c r="B502" s="2"/>
      <c r="C502" s="3"/>
      <c r="D502" s="3"/>
      <c r="E502" s="3"/>
      <c r="F502" s="3"/>
      <c r="G502" s="2"/>
      <c r="H502" s="2"/>
      <c r="I502" s="7"/>
      <c r="J502" s="6"/>
      <c r="K502" s="7"/>
      <c r="L502" s="7"/>
      <c r="M502" s="7"/>
      <c r="N502" s="7"/>
      <c r="O502" s="6"/>
      <c r="P502" s="6"/>
      <c r="Q502" s="12"/>
      <c r="R502" s="10"/>
      <c r="S502" s="11"/>
      <c r="T502" s="10"/>
    </row>
    <row r="503" spans="1:20">
      <c r="A503" s="3"/>
      <c r="B503" s="2"/>
      <c r="C503" s="3"/>
      <c r="D503" s="3"/>
      <c r="E503" s="3"/>
      <c r="F503" s="3"/>
      <c r="G503" s="2"/>
      <c r="H503" s="2"/>
      <c r="I503" s="7"/>
      <c r="J503" s="6"/>
      <c r="K503" s="7"/>
      <c r="L503" s="7"/>
      <c r="M503" s="7"/>
      <c r="N503" s="7"/>
      <c r="O503" s="6"/>
      <c r="P503" s="6"/>
      <c r="Q503" s="12"/>
      <c r="R503" s="10"/>
      <c r="S503" s="11"/>
      <c r="T503" s="10"/>
    </row>
    <row r="504" spans="1:20">
      <c r="A504" s="3"/>
      <c r="B504" s="2"/>
      <c r="C504" s="3"/>
      <c r="D504" s="3"/>
      <c r="E504" s="3"/>
      <c r="F504" s="3"/>
      <c r="G504" s="2"/>
      <c r="H504" s="2"/>
      <c r="I504" s="7"/>
      <c r="J504" s="6"/>
      <c r="K504" s="7"/>
      <c r="L504" s="7"/>
      <c r="M504" s="7"/>
      <c r="N504" s="7"/>
      <c r="O504" s="6"/>
      <c r="P504" s="6"/>
      <c r="Q504" s="12"/>
      <c r="R504" s="10"/>
      <c r="S504" s="11"/>
      <c r="T504" s="10"/>
    </row>
    <row r="505" spans="1:20">
      <c r="A505" s="3"/>
      <c r="B505" s="2"/>
      <c r="C505" s="3"/>
      <c r="D505" s="3"/>
      <c r="E505" s="3"/>
      <c r="F505" s="3"/>
      <c r="G505" s="2"/>
      <c r="H505" s="2"/>
      <c r="I505" s="7"/>
      <c r="J505" s="6"/>
      <c r="K505" s="7"/>
      <c r="L505" s="7"/>
      <c r="M505" s="7"/>
      <c r="N505" s="7"/>
      <c r="O505" s="6"/>
      <c r="P505" s="6"/>
      <c r="Q505" s="12"/>
      <c r="R505" s="10"/>
      <c r="S505" s="11"/>
      <c r="T505" s="10"/>
    </row>
    <row r="506" spans="1:20">
      <c r="A506" s="3"/>
      <c r="B506" s="2"/>
      <c r="C506" s="3"/>
      <c r="D506" s="3"/>
      <c r="E506" s="3"/>
      <c r="F506" s="3"/>
      <c r="G506" s="2"/>
      <c r="H506" s="2"/>
      <c r="I506" s="7"/>
      <c r="J506" s="6"/>
      <c r="K506" s="7"/>
      <c r="L506" s="7"/>
      <c r="M506" s="7"/>
      <c r="N506" s="7"/>
      <c r="O506" s="6"/>
      <c r="P506" s="6"/>
      <c r="Q506" s="12"/>
      <c r="R506" s="10"/>
      <c r="S506" s="11"/>
      <c r="T506" s="10"/>
    </row>
    <row r="507" spans="1:20">
      <c r="A507" s="3"/>
      <c r="B507" s="2"/>
      <c r="C507" s="3"/>
      <c r="D507" s="3"/>
      <c r="E507" s="3"/>
      <c r="F507" s="3"/>
      <c r="G507" s="2"/>
      <c r="H507" s="2"/>
      <c r="I507" s="7"/>
      <c r="J507" s="6"/>
      <c r="K507" s="7"/>
      <c r="L507" s="7"/>
      <c r="M507" s="7"/>
      <c r="N507" s="7"/>
      <c r="O507" s="6"/>
      <c r="P507" s="6"/>
      <c r="Q507" s="12"/>
      <c r="R507" s="10"/>
      <c r="S507" s="11"/>
      <c r="T507" s="10"/>
    </row>
    <row r="508" spans="1:20">
      <c r="A508" s="3"/>
      <c r="B508" s="2"/>
      <c r="C508" s="3"/>
      <c r="D508" s="3"/>
      <c r="E508" s="3"/>
      <c r="F508" s="3"/>
      <c r="G508" s="2"/>
      <c r="H508" s="2"/>
      <c r="I508" s="7"/>
      <c r="J508" s="6"/>
      <c r="K508" s="7"/>
      <c r="L508" s="7"/>
      <c r="M508" s="7"/>
      <c r="N508" s="7"/>
      <c r="O508" s="6"/>
      <c r="P508" s="6"/>
      <c r="Q508" s="12"/>
      <c r="R508" s="10"/>
      <c r="S508" s="11"/>
      <c r="T508" s="10"/>
    </row>
    <row r="509" spans="1:20">
      <c r="A509" s="3"/>
      <c r="B509" s="2"/>
      <c r="C509" s="3"/>
      <c r="D509" s="3"/>
      <c r="E509" s="3"/>
      <c r="F509" s="3"/>
      <c r="G509" s="2"/>
      <c r="H509" s="2"/>
      <c r="I509" s="7"/>
      <c r="J509" s="6"/>
      <c r="K509" s="7"/>
      <c r="L509" s="7"/>
      <c r="M509" s="7"/>
      <c r="N509" s="7"/>
      <c r="O509" s="6"/>
      <c r="P509" s="6"/>
      <c r="Q509" s="12"/>
      <c r="R509" s="10"/>
      <c r="S509" s="11"/>
      <c r="T509" s="10"/>
    </row>
    <row r="510" spans="1:20">
      <c r="A510" s="3"/>
      <c r="B510" s="2"/>
      <c r="C510" s="3"/>
      <c r="D510" s="3"/>
      <c r="E510" s="3"/>
      <c r="F510" s="3"/>
      <c r="G510" s="2"/>
      <c r="H510" s="2"/>
      <c r="I510" s="7"/>
      <c r="J510" s="6"/>
      <c r="K510" s="7"/>
      <c r="L510" s="7"/>
      <c r="M510" s="7"/>
      <c r="N510" s="7"/>
      <c r="O510" s="6"/>
      <c r="P510" s="6"/>
      <c r="Q510" s="12"/>
      <c r="R510" s="10"/>
      <c r="S510" s="11"/>
      <c r="T510" s="10"/>
    </row>
    <row r="511" spans="1:20">
      <c r="A511" s="3"/>
      <c r="B511" s="2"/>
      <c r="C511" s="3"/>
      <c r="D511" s="3"/>
      <c r="E511" s="3"/>
      <c r="F511" s="3"/>
      <c r="G511" s="2"/>
      <c r="H511" s="2"/>
      <c r="I511" s="7"/>
      <c r="J511" s="6"/>
      <c r="K511" s="7"/>
      <c r="L511" s="7"/>
      <c r="M511" s="7"/>
      <c r="N511" s="7"/>
      <c r="O511" s="6"/>
      <c r="P511" s="6"/>
      <c r="Q511" s="12"/>
      <c r="R511" s="10"/>
      <c r="S511" s="11"/>
      <c r="T511" s="10"/>
    </row>
    <row r="512" spans="1:20">
      <c r="A512" s="3"/>
      <c r="B512" s="2"/>
      <c r="C512" s="3"/>
      <c r="D512" s="3"/>
      <c r="E512" s="3"/>
      <c r="F512" s="3"/>
      <c r="G512" s="2"/>
      <c r="H512" s="2"/>
      <c r="I512" s="7"/>
      <c r="J512" s="6"/>
      <c r="K512" s="7"/>
      <c r="L512" s="7"/>
      <c r="M512" s="7"/>
      <c r="N512" s="7"/>
      <c r="O512" s="6"/>
      <c r="P512" s="6"/>
      <c r="Q512" s="12"/>
      <c r="R512" s="10"/>
      <c r="S512" s="11"/>
      <c r="T512" s="10"/>
    </row>
    <row r="513" spans="1:20">
      <c r="A513" s="3"/>
      <c r="B513" s="2"/>
      <c r="C513" s="3"/>
      <c r="D513" s="3"/>
      <c r="E513" s="3"/>
      <c r="F513" s="3"/>
      <c r="G513" s="2"/>
      <c r="H513" s="2"/>
      <c r="I513" s="7"/>
      <c r="J513" s="6"/>
      <c r="K513" s="7"/>
      <c r="L513" s="7"/>
      <c r="M513" s="7"/>
      <c r="N513" s="7"/>
      <c r="O513" s="6"/>
      <c r="P513" s="6"/>
      <c r="Q513" s="12"/>
      <c r="R513" s="10"/>
      <c r="S513" s="11"/>
      <c r="T513" s="10"/>
    </row>
    <row r="514" spans="1:20">
      <c r="A514" s="3"/>
      <c r="B514" s="2"/>
      <c r="C514" s="3"/>
      <c r="D514" s="3"/>
      <c r="E514" s="3"/>
      <c r="F514" s="3"/>
      <c r="G514" s="2"/>
      <c r="H514" s="2"/>
      <c r="I514" s="7"/>
      <c r="J514" s="6"/>
      <c r="K514" s="7"/>
      <c r="L514" s="7"/>
      <c r="M514" s="7"/>
      <c r="N514" s="7"/>
      <c r="O514" s="6"/>
      <c r="P514" s="6"/>
      <c r="Q514" s="12"/>
      <c r="R514" s="10"/>
      <c r="S514" s="11"/>
      <c r="T514" s="10"/>
    </row>
    <row r="515" spans="1:20">
      <c r="A515" s="3"/>
      <c r="B515" s="2"/>
      <c r="C515" s="3"/>
      <c r="D515" s="3"/>
      <c r="E515" s="3"/>
      <c r="F515" s="3"/>
      <c r="G515" s="2"/>
      <c r="H515" s="2"/>
      <c r="I515" s="7"/>
      <c r="J515" s="6"/>
      <c r="K515" s="7"/>
      <c r="L515" s="7"/>
      <c r="M515" s="7"/>
      <c r="N515" s="7"/>
      <c r="O515" s="6"/>
      <c r="P515" s="6"/>
      <c r="Q515" s="12"/>
      <c r="R515" s="10"/>
      <c r="S515" s="11"/>
      <c r="T515" s="10"/>
    </row>
    <row r="516" spans="1:20">
      <c r="A516" s="3"/>
      <c r="B516" s="2"/>
      <c r="C516" s="3"/>
      <c r="D516" s="3"/>
      <c r="E516" s="3"/>
      <c r="F516" s="3"/>
      <c r="G516" s="2"/>
      <c r="H516" s="2"/>
      <c r="I516" s="7"/>
      <c r="J516" s="6"/>
      <c r="K516" s="7"/>
      <c r="L516" s="7"/>
      <c r="M516" s="7"/>
      <c r="N516" s="7"/>
      <c r="O516" s="6"/>
      <c r="P516" s="6"/>
      <c r="Q516" s="12"/>
      <c r="R516" s="10"/>
      <c r="S516" s="11"/>
      <c r="T516" s="10"/>
    </row>
    <row r="517" spans="1:20">
      <c r="A517" s="3"/>
      <c r="B517" s="2"/>
      <c r="C517" s="3"/>
      <c r="D517" s="3"/>
      <c r="E517" s="3"/>
      <c r="F517" s="3"/>
      <c r="G517" s="2"/>
      <c r="H517" s="2"/>
      <c r="I517" s="7"/>
      <c r="J517" s="6"/>
      <c r="K517" s="7"/>
      <c r="L517" s="7"/>
      <c r="M517" s="7"/>
      <c r="N517" s="7"/>
      <c r="O517" s="6"/>
      <c r="P517" s="6"/>
      <c r="Q517" s="12"/>
      <c r="R517" s="10"/>
      <c r="S517" s="11"/>
      <c r="T517" s="10"/>
    </row>
    <row r="518" spans="1:20">
      <c r="A518" s="3"/>
      <c r="B518" s="2"/>
      <c r="C518" s="3"/>
      <c r="D518" s="3"/>
      <c r="E518" s="3"/>
      <c r="F518" s="3"/>
      <c r="G518" s="2"/>
      <c r="H518" s="2"/>
      <c r="I518" s="7"/>
      <c r="J518" s="6"/>
      <c r="K518" s="7"/>
      <c r="L518" s="7"/>
      <c r="M518" s="7"/>
      <c r="N518" s="7"/>
      <c r="O518" s="6"/>
      <c r="P518" s="6"/>
      <c r="Q518" s="12"/>
      <c r="R518" s="10"/>
      <c r="S518" s="11"/>
      <c r="T518" s="10"/>
    </row>
    <row r="519" spans="1:20">
      <c r="A519" s="3"/>
      <c r="B519" s="2"/>
      <c r="C519" s="3"/>
      <c r="D519" s="3"/>
      <c r="E519" s="3"/>
      <c r="F519" s="3"/>
      <c r="G519" s="2"/>
      <c r="H519" s="2"/>
      <c r="I519" s="7"/>
      <c r="J519" s="6"/>
      <c r="K519" s="7"/>
      <c r="L519" s="7"/>
      <c r="M519" s="7"/>
      <c r="N519" s="7"/>
      <c r="O519" s="6"/>
      <c r="P519" s="6"/>
      <c r="Q519" s="12"/>
      <c r="R519" s="10"/>
      <c r="S519" s="11"/>
      <c r="T519" s="10"/>
    </row>
    <row r="520" spans="1:20">
      <c r="A520" s="3"/>
      <c r="B520" s="2"/>
      <c r="C520" s="3"/>
      <c r="D520" s="3"/>
      <c r="E520" s="3"/>
      <c r="F520" s="3"/>
      <c r="G520" s="2"/>
      <c r="H520" s="2"/>
      <c r="I520" s="7"/>
      <c r="J520" s="6"/>
      <c r="K520" s="7"/>
      <c r="L520" s="7"/>
      <c r="M520" s="7"/>
      <c r="N520" s="7"/>
      <c r="O520" s="6"/>
      <c r="P520" s="6"/>
      <c r="Q520" s="12"/>
      <c r="R520" s="10"/>
      <c r="S520" s="11"/>
      <c r="T520" s="10"/>
    </row>
    <row r="521" spans="1:20">
      <c r="A521" s="3"/>
      <c r="B521" s="2"/>
      <c r="C521" s="3"/>
      <c r="D521" s="3"/>
      <c r="E521" s="3"/>
      <c r="F521" s="3"/>
      <c r="G521" s="2"/>
      <c r="H521" s="2"/>
      <c r="I521" s="7"/>
      <c r="J521" s="6"/>
      <c r="K521" s="7"/>
      <c r="L521" s="7"/>
      <c r="M521" s="7"/>
      <c r="N521" s="7"/>
      <c r="O521" s="6"/>
      <c r="P521" s="6"/>
      <c r="Q521" s="12"/>
      <c r="R521" s="10"/>
      <c r="S521" s="11"/>
      <c r="T521" s="10"/>
    </row>
    <row r="522" spans="1:20">
      <c r="A522" s="3"/>
      <c r="B522" s="2"/>
      <c r="C522" s="3"/>
      <c r="D522" s="3"/>
      <c r="E522" s="3"/>
      <c r="F522" s="3"/>
      <c r="G522" s="2"/>
      <c r="H522" s="2"/>
      <c r="I522" s="7"/>
      <c r="J522" s="6"/>
      <c r="K522" s="7"/>
      <c r="L522" s="7"/>
      <c r="M522" s="7"/>
      <c r="N522" s="7"/>
      <c r="O522" s="6"/>
      <c r="P522" s="6"/>
      <c r="Q522" s="12"/>
      <c r="R522" s="10"/>
      <c r="S522" s="11"/>
      <c r="T522" s="10"/>
    </row>
    <row r="523" spans="1:20">
      <c r="A523" s="3"/>
      <c r="B523" s="2"/>
      <c r="C523" s="3"/>
      <c r="D523" s="3"/>
      <c r="E523" s="3"/>
      <c r="F523" s="3"/>
      <c r="G523" s="2"/>
      <c r="H523" s="2"/>
      <c r="I523" s="7"/>
      <c r="J523" s="6"/>
      <c r="K523" s="7"/>
      <c r="L523" s="7"/>
      <c r="M523" s="7"/>
      <c r="N523" s="7"/>
      <c r="O523" s="6"/>
      <c r="P523" s="6"/>
      <c r="Q523" s="12"/>
      <c r="R523" s="10"/>
      <c r="S523" s="11"/>
      <c r="T523" s="10"/>
    </row>
    <row r="524" spans="1:20">
      <c r="A524" s="3"/>
      <c r="B524" s="2"/>
      <c r="C524" s="3"/>
      <c r="D524" s="3"/>
      <c r="E524" s="3"/>
      <c r="F524" s="3"/>
      <c r="G524" s="2"/>
      <c r="H524" s="2"/>
      <c r="I524" s="7"/>
      <c r="J524" s="6"/>
      <c r="K524" s="7"/>
      <c r="L524" s="7"/>
      <c r="M524" s="7"/>
      <c r="N524" s="7"/>
      <c r="O524" s="6"/>
      <c r="P524" s="6"/>
      <c r="Q524" s="12"/>
      <c r="R524" s="10"/>
      <c r="S524" s="11"/>
      <c r="T524" s="10"/>
    </row>
    <row r="525" spans="1:20">
      <c r="A525" s="3"/>
      <c r="B525" s="2"/>
      <c r="C525" s="3"/>
      <c r="D525" s="3"/>
      <c r="E525" s="3"/>
      <c r="F525" s="3"/>
      <c r="G525" s="2"/>
      <c r="H525" s="2"/>
      <c r="I525" s="7"/>
      <c r="J525" s="6"/>
      <c r="K525" s="7"/>
      <c r="L525" s="7"/>
      <c r="M525" s="7"/>
      <c r="N525" s="7"/>
      <c r="O525" s="6"/>
      <c r="P525" s="6"/>
      <c r="Q525" s="12"/>
      <c r="R525" s="10"/>
      <c r="S525" s="11"/>
      <c r="T525" s="10"/>
    </row>
    <row r="526" spans="1:20">
      <c r="A526" s="3"/>
      <c r="B526" s="2"/>
      <c r="C526" s="3"/>
      <c r="D526" s="3"/>
      <c r="E526" s="3"/>
      <c r="F526" s="3"/>
      <c r="G526" s="2"/>
      <c r="H526" s="2"/>
      <c r="I526" s="7"/>
      <c r="J526" s="6"/>
      <c r="K526" s="7"/>
      <c r="L526" s="7"/>
      <c r="M526" s="7"/>
      <c r="N526" s="7"/>
      <c r="O526" s="6"/>
      <c r="P526" s="6"/>
      <c r="Q526" s="12"/>
      <c r="R526" s="10"/>
      <c r="S526" s="11"/>
      <c r="T526" s="10"/>
    </row>
    <row r="527" spans="1:20">
      <c r="A527" s="3"/>
      <c r="B527" s="2"/>
      <c r="C527" s="3"/>
      <c r="D527" s="3"/>
      <c r="E527" s="3"/>
      <c r="F527" s="3"/>
      <c r="G527" s="2"/>
      <c r="H527" s="2"/>
      <c r="I527" s="7"/>
      <c r="J527" s="6"/>
      <c r="K527" s="7"/>
      <c r="L527" s="7"/>
      <c r="M527" s="7"/>
      <c r="N527" s="7"/>
      <c r="O527" s="6"/>
      <c r="P527" s="6"/>
      <c r="Q527" s="12"/>
      <c r="R527" s="10"/>
      <c r="S527" s="11"/>
      <c r="T527" s="10"/>
    </row>
    <row r="528" spans="1:20">
      <c r="A528" s="3"/>
      <c r="B528" s="2"/>
      <c r="C528" s="3"/>
      <c r="D528" s="3"/>
      <c r="E528" s="3"/>
      <c r="F528" s="3"/>
      <c r="G528" s="2"/>
      <c r="H528" s="2"/>
      <c r="I528" s="7"/>
      <c r="J528" s="6"/>
      <c r="K528" s="7"/>
      <c r="L528" s="7"/>
      <c r="M528" s="7"/>
      <c r="N528" s="7"/>
      <c r="O528" s="6"/>
      <c r="P528" s="6"/>
      <c r="Q528" s="12"/>
      <c r="R528" s="10"/>
      <c r="S528" s="11"/>
      <c r="T528" s="10"/>
    </row>
    <row r="529" spans="1:20">
      <c r="A529" s="3"/>
      <c r="B529" s="2"/>
      <c r="C529" s="3"/>
      <c r="D529" s="3"/>
      <c r="E529" s="3"/>
      <c r="F529" s="3"/>
      <c r="G529" s="2"/>
      <c r="H529" s="2"/>
      <c r="I529" s="7"/>
      <c r="J529" s="6"/>
      <c r="K529" s="7"/>
      <c r="L529" s="7"/>
      <c r="M529" s="7"/>
      <c r="N529" s="7"/>
      <c r="O529" s="6"/>
      <c r="P529" s="6"/>
      <c r="Q529" s="12"/>
      <c r="R529" s="10"/>
      <c r="S529" s="11"/>
      <c r="T529" s="10"/>
    </row>
    <row r="530" spans="1:20">
      <c r="A530" s="3"/>
      <c r="B530" s="2"/>
      <c r="C530" s="3"/>
      <c r="D530" s="3"/>
      <c r="E530" s="3"/>
      <c r="F530" s="3"/>
      <c r="G530" s="2"/>
      <c r="H530" s="2"/>
      <c r="I530" s="7"/>
      <c r="J530" s="6"/>
      <c r="K530" s="7"/>
      <c r="L530" s="7"/>
      <c r="M530" s="7"/>
      <c r="N530" s="7"/>
      <c r="O530" s="6"/>
      <c r="P530" s="6"/>
      <c r="Q530" s="12"/>
      <c r="R530" s="10"/>
      <c r="S530" s="11"/>
      <c r="T530" s="10"/>
    </row>
    <row r="531" spans="1:20">
      <c r="A531" s="3"/>
      <c r="B531" s="2"/>
      <c r="C531" s="3"/>
      <c r="D531" s="3"/>
      <c r="E531" s="3"/>
      <c r="F531" s="3"/>
      <c r="G531" s="2"/>
      <c r="H531" s="2"/>
      <c r="I531" s="7"/>
      <c r="J531" s="6"/>
      <c r="K531" s="7"/>
      <c r="L531" s="7"/>
      <c r="M531" s="7"/>
      <c r="N531" s="7"/>
      <c r="O531" s="6"/>
      <c r="P531" s="6"/>
      <c r="Q531" s="12"/>
      <c r="R531" s="10"/>
      <c r="S531" s="11"/>
      <c r="T531" s="10"/>
    </row>
    <row r="532" spans="1:20">
      <c r="A532" s="3"/>
      <c r="B532" s="2"/>
      <c r="C532" s="3"/>
      <c r="D532" s="3"/>
      <c r="E532" s="3"/>
      <c r="F532" s="3"/>
      <c r="G532" s="2"/>
      <c r="H532" s="2"/>
      <c r="I532" s="7"/>
      <c r="J532" s="6"/>
      <c r="K532" s="7"/>
      <c r="L532" s="7"/>
      <c r="M532" s="7"/>
      <c r="N532" s="7"/>
      <c r="O532" s="6"/>
      <c r="P532" s="6"/>
      <c r="Q532" s="12"/>
      <c r="R532" s="10"/>
      <c r="S532" s="11"/>
      <c r="T532" s="10"/>
    </row>
    <row r="533" spans="1:20">
      <c r="A533" s="3"/>
      <c r="B533" s="2"/>
      <c r="C533" s="3"/>
      <c r="D533" s="3"/>
      <c r="E533" s="3"/>
      <c r="F533" s="3"/>
      <c r="G533" s="2"/>
      <c r="H533" s="2"/>
      <c r="I533" s="7"/>
      <c r="J533" s="6"/>
      <c r="K533" s="7"/>
      <c r="L533" s="7"/>
      <c r="M533" s="7"/>
      <c r="N533" s="7"/>
      <c r="O533" s="6"/>
      <c r="P533" s="6"/>
      <c r="Q533" s="12"/>
      <c r="R533" s="10"/>
      <c r="S533" s="11"/>
      <c r="T533" s="10"/>
    </row>
    <row r="534" spans="1:20">
      <c r="A534" s="3"/>
      <c r="B534" s="2"/>
      <c r="C534" s="3"/>
      <c r="D534" s="3"/>
      <c r="E534" s="3"/>
      <c r="F534" s="3"/>
      <c r="G534" s="2"/>
      <c r="H534" s="2"/>
      <c r="I534" s="7"/>
      <c r="J534" s="6"/>
      <c r="K534" s="7"/>
      <c r="L534" s="7"/>
      <c r="M534" s="7"/>
      <c r="N534" s="7"/>
      <c r="O534" s="6"/>
      <c r="P534" s="6"/>
      <c r="Q534" s="12"/>
      <c r="R534" s="10"/>
      <c r="S534" s="11"/>
      <c r="T534" s="10"/>
    </row>
    <row r="535" spans="1:20">
      <c r="A535" s="3"/>
      <c r="B535" s="2"/>
      <c r="C535" s="3"/>
      <c r="D535" s="3"/>
      <c r="E535" s="3"/>
      <c r="F535" s="3"/>
      <c r="G535" s="2"/>
      <c r="H535" s="2"/>
      <c r="I535" s="7"/>
      <c r="J535" s="6"/>
      <c r="K535" s="7"/>
      <c r="L535" s="7"/>
      <c r="M535" s="7"/>
      <c r="N535" s="7"/>
      <c r="O535" s="6"/>
      <c r="P535" s="6"/>
      <c r="Q535" s="12"/>
      <c r="R535" s="10"/>
      <c r="S535" s="11"/>
      <c r="T535" s="10"/>
    </row>
    <row r="536" spans="1:20">
      <c r="A536" s="3"/>
      <c r="B536" s="2"/>
      <c r="C536" s="3"/>
      <c r="D536" s="3"/>
      <c r="E536" s="3"/>
      <c r="F536" s="3"/>
      <c r="G536" s="2"/>
      <c r="H536" s="2"/>
      <c r="I536" s="7"/>
      <c r="J536" s="6"/>
      <c r="K536" s="7"/>
      <c r="L536" s="7"/>
      <c r="M536" s="7"/>
      <c r="N536" s="7"/>
      <c r="O536" s="6"/>
      <c r="P536" s="6"/>
      <c r="Q536" s="12"/>
      <c r="R536" s="10"/>
      <c r="S536" s="11"/>
      <c r="T536" s="10"/>
    </row>
    <row r="537" spans="1:20">
      <c r="A537" s="3"/>
      <c r="B537" s="2"/>
      <c r="C537" s="3"/>
      <c r="D537" s="3"/>
      <c r="E537" s="3"/>
      <c r="F537" s="3"/>
      <c r="G537" s="2"/>
      <c r="H537" s="2"/>
      <c r="I537" s="7"/>
      <c r="J537" s="6"/>
      <c r="K537" s="7"/>
      <c r="L537" s="7"/>
      <c r="M537" s="7"/>
      <c r="N537" s="7"/>
      <c r="O537" s="6"/>
      <c r="P537" s="6"/>
      <c r="Q537" s="12"/>
      <c r="R537" s="10"/>
      <c r="S537" s="11"/>
      <c r="T537" s="10"/>
    </row>
    <row r="538" spans="1:20">
      <c r="A538" s="3"/>
      <c r="B538" s="2"/>
      <c r="C538" s="3"/>
      <c r="D538" s="3"/>
      <c r="E538" s="3"/>
      <c r="F538" s="3"/>
      <c r="G538" s="2"/>
      <c r="H538" s="2"/>
      <c r="I538" s="7"/>
      <c r="J538" s="6"/>
      <c r="K538" s="7"/>
      <c r="L538" s="7"/>
      <c r="M538" s="7"/>
      <c r="N538" s="7"/>
      <c r="O538" s="6"/>
      <c r="P538" s="6"/>
      <c r="Q538" s="12"/>
      <c r="R538" s="10"/>
      <c r="S538" s="11"/>
      <c r="T538" s="10"/>
    </row>
    <row r="539" spans="1:20">
      <c r="A539" s="3"/>
      <c r="B539" s="2"/>
      <c r="C539" s="3"/>
      <c r="D539" s="3"/>
      <c r="E539" s="3"/>
      <c r="F539" s="3"/>
      <c r="G539" s="2"/>
      <c r="H539" s="2"/>
      <c r="I539" s="7"/>
      <c r="J539" s="6"/>
      <c r="K539" s="7"/>
      <c r="L539" s="7"/>
      <c r="M539" s="7"/>
      <c r="N539" s="7"/>
      <c r="O539" s="6"/>
      <c r="P539" s="6"/>
      <c r="Q539" s="12"/>
      <c r="R539" s="10"/>
      <c r="S539" s="11"/>
      <c r="T539" s="10"/>
    </row>
    <row r="540" spans="1:20">
      <c r="A540" s="3"/>
      <c r="B540" s="2"/>
      <c r="C540" s="3"/>
      <c r="D540" s="3"/>
      <c r="E540" s="3"/>
      <c r="F540" s="3"/>
      <c r="G540" s="2"/>
      <c r="H540" s="2"/>
      <c r="I540" s="7"/>
      <c r="J540" s="6"/>
      <c r="K540" s="7"/>
      <c r="L540" s="7"/>
      <c r="M540" s="7"/>
      <c r="N540" s="7"/>
      <c r="O540" s="6"/>
      <c r="P540" s="6"/>
      <c r="Q540" s="12"/>
      <c r="R540" s="10"/>
      <c r="S540" s="11"/>
      <c r="T540" s="10"/>
    </row>
    <row r="541" spans="1:20">
      <c r="A541" s="3"/>
      <c r="B541" s="2"/>
      <c r="C541" s="3"/>
      <c r="D541" s="3"/>
      <c r="E541" s="3"/>
      <c r="F541" s="3"/>
      <c r="G541" s="2"/>
      <c r="H541" s="2"/>
      <c r="I541" s="7"/>
      <c r="J541" s="6"/>
      <c r="K541" s="7"/>
      <c r="L541" s="7"/>
      <c r="M541" s="7"/>
      <c r="N541" s="7"/>
      <c r="O541" s="6"/>
      <c r="P541" s="6"/>
      <c r="Q541" s="12"/>
      <c r="R541" s="10"/>
      <c r="S541" s="11"/>
      <c r="T541" s="10"/>
    </row>
    <row r="542" spans="1:20">
      <c r="A542" s="3"/>
      <c r="B542" s="2"/>
      <c r="C542" s="3"/>
      <c r="D542" s="3"/>
      <c r="E542" s="3"/>
      <c r="F542" s="3"/>
      <c r="G542" s="2"/>
      <c r="H542" s="2"/>
      <c r="I542" s="7"/>
      <c r="J542" s="6"/>
      <c r="K542" s="7"/>
      <c r="L542" s="7"/>
      <c r="M542" s="7"/>
      <c r="N542" s="7"/>
      <c r="O542" s="6"/>
      <c r="P542" s="6"/>
      <c r="Q542" s="12"/>
      <c r="R542" s="10"/>
      <c r="S542" s="11"/>
      <c r="T542" s="10"/>
    </row>
    <row r="543" spans="1:20">
      <c r="A543" s="3"/>
      <c r="B543" s="2"/>
      <c r="C543" s="3"/>
      <c r="D543" s="3"/>
      <c r="E543" s="3"/>
      <c r="F543" s="3"/>
      <c r="G543" s="2"/>
      <c r="H543" s="2"/>
      <c r="I543" s="7"/>
      <c r="J543" s="6"/>
      <c r="K543" s="7"/>
      <c r="L543" s="7"/>
      <c r="M543" s="7"/>
      <c r="N543" s="7"/>
      <c r="O543" s="6"/>
      <c r="P543" s="6"/>
      <c r="Q543" s="12"/>
      <c r="R543" s="10"/>
      <c r="S543" s="11"/>
      <c r="T543" s="10"/>
    </row>
    <row r="544" spans="1:20">
      <c r="A544" s="3"/>
      <c r="B544" s="2"/>
      <c r="C544" s="3"/>
      <c r="D544" s="3"/>
      <c r="E544" s="3"/>
      <c r="F544" s="3"/>
      <c r="G544" s="2"/>
      <c r="H544" s="2"/>
      <c r="I544" s="7"/>
      <c r="J544" s="6"/>
      <c r="K544" s="7"/>
      <c r="L544" s="7"/>
      <c r="M544" s="7"/>
      <c r="N544" s="7"/>
      <c r="O544" s="6"/>
      <c r="P544" s="6"/>
      <c r="Q544" s="12"/>
      <c r="R544" s="10"/>
      <c r="S544" s="11"/>
      <c r="T544" s="10"/>
    </row>
    <row r="545" spans="1:20">
      <c r="A545" s="3"/>
      <c r="B545" s="2"/>
      <c r="C545" s="3"/>
      <c r="D545" s="3"/>
      <c r="E545" s="3"/>
      <c r="F545" s="3"/>
      <c r="G545" s="2"/>
      <c r="H545" s="2"/>
      <c r="I545" s="7"/>
      <c r="J545" s="6"/>
      <c r="K545" s="7"/>
      <c r="L545" s="7"/>
      <c r="M545" s="7"/>
      <c r="N545" s="7"/>
      <c r="O545" s="6"/>
      <c r="P545" s="6"/>
      <c r="Q545" s="12"/>
      <c r="R545" s="10"/>
      <c r="S545" s="11"/>
      <c r="T545" s="10"/>
    </row>
    <row r="546" spans="1:20">
      <c r="A546" s="3"/>
      <c r="B546" s="2"/>
      <c r="C546" s="3"/>
      <c r="D546" s="3"/>
      <c r="E546" s="3"/>
      <c r="F546" s="3"/>
      <c r="G546" s="2"/>
      <c r="H546" s="2"/>
      <c r="I546" s="7"/>
      <c r="J546" s="6"/>
      <c r="K546" s="7"/>
      <c r="L546" s="7"/>
      <c r="M546" s="7"/>
      <c r="N546" s="7"/>
      <c r="O546" s="6"/>
      <c r="P546" s="6"/>
      <c r="Q546" s="12"/>
      <c r="R546" s="10"/>
      <c r="S546" s="11"/>
      <c r="T546" s="10"/>
    </row>
    <row r="547" spans="1:20">
      <c r="A547" s="3"/>
      <c r="B547" s="2"/>
      <c r="C547" s="3"/>
      <c r="D547" s="3"/>
      <c r="E547" s="3"/>
      <c r="F547" s="3"/>
      <c r="G547" s="2"/>
      <c r="H547" s="2"/>
      <c r="I547" s="7"/>
      <c r="J547" s="6"/>
      <c r="K547" s="7"/>
      <c r="L547" s="7"/>
      <c r="M547" s="7"/>
      <c r="N547" s="7"/>
      <c r="O547" s="6"/>
      <c r="P547" s="6"/>
      <c r="Q547" s="12"/>
      <c r="R547" s="10"/>
      <c r="S547" s="11"/>
      <c r="T547" s="10"/>
    </row>
    <row r="548" spans="1:20">
      <c r="A548" s="3"/>
      <c r="B548" s="2"/>
      <c r="C548" s="3"/>
      <c r="D548" s="3"/>
      <c r="E548" s="3"/>
      <c r="F548" s="3"/>
      <c r="G548" s="2"/>
      <c r="H548" s="2"/>
      <c r="I548" s="7"/>
      <c r="J548" s="6"/>
      <c r="K548" s="7"/>
      <c r="L548" s="7"/>
      <c r="M548" s="7"/>
      <c r="N548" s="7"/>
      <c r="O548" s="6"/>
      <c r="P548" s="6"/>
      <c r="Q548" s="12"/>
      <c r="R548" s="10"/>
      <c r="S548" s="11"/>
      <c r="T548" s="10"/>
    </row>
    <row r="549" spans="1:20">
      <c r="A549" s="3"/>
      <c r="B549" s="2"/>
      <c r="C549" s="3"/>
      <c r="D549" s="3"/>
      <c r="E549" s="3"/>
      <c r="F549" s="3"/>
      <c r="G549" s="2"/>
      <c r="H549" s="2"/>
      <c r="I549" s="7"/>
      <c r="J549" s="6"/>
      <c r="K549" s="7"/>
      <c r="L549" s="7"/>
      <c r="M549" s="7"/>
      <c r="N549" s="7"/>
      <c r="O549" s="6"/>
      <c r="P549" s="6"/>
      <c r="Q549" s="12"/>
      <c r="R549" s="10"/>
      <c r="S549" s="11"/>
      <c r="T549" s="10"/>
    </row>
    <row r="550" spans="1:20">
      <c r="A550" s="3"/>
      <c r="B550" s="2"/>
      <c r="C550" s="3"/>
      <c r="D550" s="3"/>
      <c r="E550" s="3"/>
      <c r="F550" s="3"/>
      <c r="G550" s="2"/>
      <c r="H550" s="2"/>
      <c r="I550" s="7"/>
      <c r="J550" s="6"/>
      <c r="K550" s="7"/>
      <c r="L550" s="7"/>
      <c r="M550" s="7"/>
      <c r="N550" s="7"/>
      <c r="O550" s="6"/>
      <c r="P550" s="6"/>
      <c r="Q550" s="12"/>
      <c r="R550" s="10"/>
      <c r="S550" s="11"/>
      <c r="T550" s="10"/>
    </row>
    <row r="551" spans="1:20">
      <c r="A551" s="3"/>
      <c r="B551" s="2"/>
      <c r="C551" s="3"/>
      <c r="D551" s="3"/>
      <c r="E551" s="3"/>
      <c r="F551" s="3"/>
      <c r="G551" s="2"/>
      <c r="H551" s="2"/>
      <c r="I551" s="7"/>
      <c r="J551" s="6"/>
      <c r="K551" s="7"/>
      <c r="L551" s="7"/>
      <c r="M551" s="7"/>
      <c r="N551" s="7"/>
      <c r="O551" s="6"/>
      <c r="P551" s="6"/>
      <c r="Q551" s="12"/>
      <c r="R551" s="10"/>
      <c r="S551" s="11"/>
      <c r="T551" s="10"/>
    </row>
    <row r="552" spans="1:20">
      <c r="A552" s="3"/>
      <c r="B552" s="2"/>
      <c r="C552" s="3"/>
      <c r="D552" s="3"/>
      <c r="E552" s="3"/>
      <c r="F552" s="3"/>
      <c r="G552" s="2"/>
      <c r="H552" s="2"/>
      <c r="I552" s="7"/>
      <c r="J552" s="6"/>
      <c r="K552" s="7"/>
      <c r="L552" s="7"/>
      <c r="M552" s="7"/>
      <c r="N552" s="7"/>
      <c r="O552" s="6"/>
      <c r="P552" s="6"/>
      <c r="Q552" s="12"/>
      <c r="R552" s="10"/>
      <c r="S552" s="11"/>
      <c r="T552" s="10"/>
    </row>
    <row r="553" spans="1:20">
      <c r="A553" s="3"/>
      <c r="B553" s="2"/>
      <c r="C553" s="3"/>
      <c r="D553" s="3"/>
      <c r="E553" s="3"/>
      <c r="F553" s="3"/>
      <c r="G553" s="2"/>
      <c r="H553" s="2"/>
      <c r="I553" s="7"/>
      <c r="J553" s="6"/>
      <c r="K553" s="7"/>
      <c r="L553" s="7"/>
      <c r="M553" s="7"/>
      <c r="N553" s="7"/>
      <c r="O553" s="6"/>
      <c r="P553" s="6"/>
      <c r="Q553" s="12"/>
      <c r="R553" s="10"/>
      <c r="S553" s="11"/>
      <c r="T553" s="10"/>
    </row>
    <row r="554" spans="1:20">
      <c r="A554" s="3"/>
      <c r="B554" s="2"/>
      <c r="C554" s="3"/>
      <c r="D554" s="3"/>
      <c r="E554" s="3"/>
      <c r="F554" s="3"/>
      <c r="G554" s="2"/>
      <c r="H554" s="2"/>
      <c r="I554" s="7"/>
      <c r="J554" s="6"/>
      <c r="K554" s="7"/>
      <c r="L554" s="7"/>
      <c r="M554" s="7"/>
      <c r="N554" s="7"/>
      <c r="O554" s="6"/>
      <c r="P554" s="6"/>
      <c r="Q554" s="12"/>
      <c r="R554" s="10"/>
      <c r="S554" s="11"/>
      <c r="T554" s="10"/>
    </row>
    <row r="555" spans="1:20">
      <c r="A555" s="3"/>
      <c r="B555" s="2"/>
      <c r="C555" s="3"/>
      <c r="D555" s="3"/>
      <c r="E555" s="3"/>
      <c r="F555" s="3"/>
      <c r="G555" s="2"/>
      <c r="H555" s="2"/>
      <c r="I555" s="7"/>
      <c r="J555" s="6"/>
      <c r="K555" s="7"/>
      <c r="L555" s="7"/>
      <c r="M555" s="7"/>
      <c r="N555" s="7"/>
      <c r="O555" s="6"/>
      <c r="P555" s="6"/>
      <c r="Q555" s="12"/>
      <c r="R555" s="10"/>
      <c r="S555" s="11"/>
      <c r="T555" s="10"/>
    </row>
    <row r="556" spans="1:20">
      <c r="A556" s="3"/>
      <c r="B556" s="2"/>
      <c r="C556" s="3"/>
      <c r="D556" s="3"/>
      <c r="E556" s="3"/>
      <c r="F556" s="3"/>
      <c r="G556" s="2"/>
      <c r="H556" s="2"/>
      <c r="I556" s="7"/>
      <c r="J556" s="6"/>
      <c r="K556" s="7"/>
      <c r="L556" s="7"/>
      <c r="M556" s="7"/>
      <c r="N556" s="7"/>
      <c r="O556" s="6"/>
      <c r="P556" s="6"/>
      <c r="Q556" s="12"/>
      <c r="R556" s="10"/>
      <c r="S556" s="11"/>
      <c r="T556" s="10"/>
    </row>
    <row r="557" spans="1:20">
      <c r="A557" s="3"/>
      <c r="B557" s="2"/>
      <c r="C557" s="3"/>
      <c r="D557" s="3"/>
      <c r="E557" s="3"/>
      <c r="F557" s="3"/>
      <c r="G557" s="2"/>
      <c r="H557" s="2"/>
      <c r="I557" s="7"/>
      <c r="J557" s="6"/>
      <c r="K557" s="7"/>
      <c r="L557" s="7"/>
      <c r="M557" s="7"/>
      <c r="N557" s="7"/>
      <c r="O557" s="6"/>
      <c r="P557" s="6"/>
      <c r="Q557" s="12"/>
      <c r="R557" s="10"/>
      <c r="S557" s="11"/>
      <c r="T557" s="10"/>
    </row>
    <row r="558" spans="1:20">
      <c r="A558" s="3"/>
      <c r="B558" s="2"/>
      <c r="C558" s="3"/>
      <c r="D558" s="3"/>
      <c r="E558" s="3"/>
      <c r="F558" s="3"/>
      <c r="G558" s="2"/>
      <c r="H558" s="2"/>
      <c r="I558" s="7"/>
      <c r="J558" s="6"/>
      <c r="K558" s="7"/>
      <c r="L558" s="7"/>
      <c r="M558" s="7"/>
      <c r="N558" s="7"/>
      <c r="O558" s="6"/>
      <c r="P558" s="6"/>
      <c r="Q558" s="12"/>
      <c r="R558" s="10"/>
      <c r="S558" s="11"/>
      <c r="T558" s="10"/>
    </row>
    <row r="559" spans="1:20">
      <c r="A559" s="3"/>
      <c r="B559" s="2"/>
      <c r="C559" s="3"/>
      <c r="D559" s="3"/>
      <c r="E559" s="3"/>
      <c r="F559" s="3"/>
      <c r="G559" s="2"/>
      <c r="H559" s="2"/>
      <c r="I559" s="7"/>
      <c r="J559" s="6"/>
      <c r="K559" s="7"/>
      <c r="L559" s="7"/>
      <c r="M559" s="7"/>
      <c r="N559" s="7"/>
      <c r="O559" s="6"/>
      <c r="P559" s="6"/>
      <c r="Q559" s="12"/>
      <c r="R559" s="10"/>
      <c r="S559" s="11"/>
      <c r="T559" s="10"/>
    </row>
    <row r="560" spans="1:20">
      <c r="A560" s="3"/>
      <c r="B560" s="2"/>
      <c r="C560" s="3"/>
      <c r="D560" s="3"/>
      <c r="E560" s="3"/>
      <c r="F560" s="3"/>
      <c r="G560" s="2"/>
      <c r="H560" s="2"/>
      <c r="I560" s="7"/>
      <c r="J560" s="6"/>
      <c r="K560" s="7"/>
      <c r="L560" s="7"/>
      <c r="M560" s="7"/>
      <c r="N560" s="7"/>
      <c r="O560" s="6"/>
      <c r="P560" s="6"/>
      <c r="Q560" s="12"/>
      <c r="R560" s="10"/>
      <c r="S560" s="11"/>
      <c r="T560" s="10"/>
    </row>
    <row r="561" spans="1:20">
      <c r="A561" s="3"/>
      <c r="B561" s="2"/>
      <c r="C561" s="3"/>
      <c r="D561" s="3"/>
      <c r="E561" s="3"/>
      <c r="F561" s="3"/>
      <c r="G561" s="2"/>
      <c r="H561" s="2"/>
      <c r="I561" s="7"/>
      <c r="J561" s="6"/>
      <c r="K561" s="7"/>
      <c r="L561" s="7"/>
      <c r="M561" s="7"/>
      <c r="N561" s="7"/>
      <c r="O561" s="6"/>
      <c r="P561" s="6"/>
      <c r="Q561" s="12"/>
      <c r="R561" s="10"/>
      <c r="S561" s="11"/>
      <c r="T561" s="10"/>
    </row>
    <row r="562" spans="1:20">
      <c r="A562" s="3"/>
      <c r="B562" s="2"/>
      <c r="C562" s="3"/>
      <c r="D562" s="3"/>
      <c r="E562" s="3"/>
      <c r="F562" s="3"/>
      <c r="G562" s="2"/>
      <c r="H562" s="2"/>
      <c r="I562" s="7"/>
      <c r="J562" s="6"/>
      <c r="K562" s="7"/>
      <c r="L562" s="7"/>
      <c r="M562" s="7"/>
      <c r="N562" s="7"/>
      <c r="O562" s="6"/>
      <c r="P562" s="6"/>
      <c r="Q562" s="12"/>
      <c r="R562" s="10"/>
      <c r="S562" s="11"/>
      <c r="T562" s="10"/>
    </row>
    <row r="563" spans="1:20">
      <c r="A563" s="3"/>
      <c r="B563" s="2"/>
      <c r="C563" s="3"/>
      <c r="D563" s="3"/>
      <c r="E563" s="3"/>
      <c r="F563" s="3"/>
      <c r="G563" s="2"/>
      <c r="H563" s="2"/>
      <c r="I563" s="7"/>
      <c r="J563" s="6"/>
      <c r="K563" s="7"/>
      <c r="L563" s="7"/>
      <c r="M563" s="7"/>
      <c r="N563" s="7"/>
      <c r="O563" s="6"/>
      <c r="P563" s="6"/>
      <c r="Q563" s="12"/>
      <c r="R563" s="10"/>
      <c r="S563" s="11"/>
      <c r="T563" s="10"/>
    </row>
    <row r="564" spans="1:20">
      <c r="A564" s="3"/>
      <c r="B564" s="2"/>
      <c r="C564" s="3"/>
      <c r="D564" s="3"/>
      <c r="E564" s="3"/>
      <c r="F564" s="3"/>
      <c r="G564" s="2"/>
      <c r="H564" s="2"/>
      <c r="I564" s="7"/>
      <c r="J564" s="6"/>
      <c r="K564" s="7"/>
      <c r="L564" s="7"/>
      <c r="M564" s="7"/>
      <c r="N564" s="7"/>
      <c r="O564" s="6"/>
      <c r="P564" s="6"/>
      <c r="Q564" s="12"/>
      <c r="R564" s="10"/>
      <c r="S564" s="11"/>
      <c r="T564" s="10"/>
    </row>
    <row r="565" spans="1:20">
      <c r="A565" s="3"/>
      <c r="B565" s="2"/>
      <c r="C565" s="3"/>
      <c r="D565" s="3"/>
      <c r="E565" s="3"/>
      <c r="F565" s="3"/>
      <c r="G565" s="2"/>
      <c r="H565" s="2"/>
      <c r="I565" s="7"/>
      <c r="J565" s="6"/>
      <c r="K565" s="7"/>
      <c r="L565" s="7"/>
      <c r="M565" s="7"/>
      <c r="N565" s="7"/>
      <c r="O565" s="6"/>
      <c r="P565" s="6"/>
      <c r="Q565" s="12"/>
      <c r="R565" s="10"/>
      <c r="S565" s="11"/>
      <c r="T565" s="10"/>
    </row>
    <row r="566" spans="1:20">
      <c r="A566" s="3"/>
      <c r="B566" s="2"/>
      <c r="C566" s="3"/>
      <c r="D566" s="3"/>
      <c r="E566" s="3"/>
      <c r="F566" s="3"/>
      <c r="G566" s="2"/>
      <c r="H566" s="2"/>
      <c r="I566" s="7"/>
      <c r="J566" s="6"/>
      <c r="K566" s="7"/>
      <c r="L566" s="7"/>
      <c r="M566" s="7"/>
      <c r="N566" s="7"/>
      <c r="O566" s="6"/>
      <c r="P566" s="6"/>
      <c r="Q566" s="12"/>
      <c r="R566" s="10"/>
      <c r="S566" s="11"/>
      <c r="T566" s="10"/>
    </row>
    <row r="567" spans="1:20">
      <c r="A567" s="3"/>
      <c r="B567" s="2"/>
      <c r="C567" s="3"/>
      <c r="D567" s="3"/>
      <c r="E567" s="3"/>
      <c r="F567" s="3"/>
      <c r="G567" s="2"/>
      <c r="H567" s="2"/>
      <c r="I567" s="7"/>
      <c r="J567" s="6"/>
      <c r="K567" s="7"/>
      <c r="L567" s="7"/>
      <c r="M567" s="7"/>
      <c r="N567" s="7"/>
      <c r="O567" s="6"/>
      <c r="P567" s="6"/>
      <c r="Q567" s="12"/>
      <c r="R567" s="10"/>
      <c r="S567" s="11"/>
      <c r="T567" s="10"/>
    </row>
    <row r="568" spans="1:20">
      <c r="A568" s="3"/>
      <c r="B568" s="2"/>
      <c r="C568" s="3"/>
      <c r="D568" s="3"/>
      <c r="E568" s="3"/>
      <c r="F568" s="3"/>
      <c r="G568" s="2"/>
      <c r="H568" s="2"/>
      <c r="I568" s="7"/>
      <c r="J568" s="6"/>
      <c r="K568" s="7"/>
      <c r="L568" s="7"/>
      <c r="M568" s="7"/>
      <c r="N568" s="7"/>
      <c r="O568" s="6"/>
      <c r="P568" s="6"/>
      <c r="Q568" s="12"/>
      <c r="R568" s="10"/>
      <c r="S568" s="11"/>
      <c r="T568" s="10"/>
    </row>
    <row r="569" spans="1:20">
      <c r="A569" s="3"/>
      <c r="B569" s="2"/>
      <c r="C569" s="3"/>
      <c r="D569" s="3"/>
      <c r="E569" s="3"/>
      <c r="F569" s="3"/>
      <c r="G569" s="2"/>
      <c r="H569" s="2"/>
      <c r="I569" s="7"/>
      <c r="J569" s="6"/>
      <c r="K569" s="7"/>
      <c r="L569" s="7"/>
      <c r="M569" s="7"/>
      <c r="N569" s="7"/>
      <c r="O569" s="6"/>
      <c r="P569" s="6"/>
      <c r="Q569" s="12"/>
      <c r="R569" s="10"/>
      <c r="S569" s="11"/>
      <c r="T569" s="10"/>
    </row>
    <row r="570" spans="1:20">
      <c r="A570" s="3"/>
      <c r="B570" s="2"/>
      <c r="C570" s="3"/>
      <c r="D570" s="3"/>
      <c r="E570" s="3"/>
      <c r="F570" s="3"/>
      <c r="G570" s="2"/>
      <c r="H570" s="2"/>
      <c r="I570" s="7"/>
      <c r="J570" s="6"/>
      <c r="K570" s="7"/>
      <c r="L570" s="7"/>
      <c r="M570" s="7"/>
      <c r="N570" s="7"/>
      <c r="O570" s="6"/>
      <c r="P570" s="6"/>
      <c r="Q570" s="12"/>
      <c r="R570" s="10"/>
      <c r="S570" s="11"/>
      <c r="T570" s="10"/>
    </row>
    <row r="571" spans="1:20">
      <c r="A571" s="3"/>
      <c r="B571" s="2"/>
      <c r="C571" s="3"/>
      <c r="D571" s="3"/>
      <c r="E571" s="3"/>
      <c r="F571" s="3"/>
      <c r="G571" s="2"/>
      <c r="H571" s="2"/>
      <c r="I571" s="7"/>
      <c r="J571" s="6"/>
      <c r="K571" s="7"/>
      <c r="L571" s="7"/>
      <c r="M571" s="7"/>
      <c r="N571" s="7"/>
      <c r="O571" s="6"/>
      <c r="P571" s="6"/>
      <c r="Q571" s="12"/>
      <c r="R571" s="10"/>
      <c r="S571" s="11"/>
      <c r="T571" s="10"/>
    </row>
    <row r="572" spans="1:20">
      <c r="A572" s="3"/>
      <c r="B572" s="2"/>
      <c r="C572" s="3"/>
      <c r="D572" s="3"/>
      <c r="E572" s="3"/>
      <c r="F572" s="3"/>
      <c r="G572" s="2"/>
      <c r="H572" s="2"/>
      <c r="I572" s="7"/>
      <c r="J572" s="6"/>
      <c r="K572" s="7"/>
      <c r="L572" s="7"/>
      <c r="M572" s="7"/>
      <c r="N572" s="7"/>
      <c r="O572" s="6"/>
      <c r="P572" s="6"/>
      <c r="Q572" s="12"/>
      <c r="R572" s="10"/>
      <c r="S572" s="11"/>
      <c r="T572" s="10"/>
    </row>
    <row r="573" spans="1:20">
      <c r="A573" s="3"/>
      <c r="B573" s="2"/>
      <c r="C573" s="3"/>
      <c r="D573" s="3"/>
      <c r="E573" s="3"/>
      <c r="F573" s="3"/>
      <c r="G573" s="2"/>
      <c r="H573" s="2"/>
      <c r="I573" s="7"/>
      <c r="J573" s="6"/>
      <c r="K573" s="7"/>
      <c r="L573" s="7"/>
      <c r="M573" s="7"/>
      <c r="N573" s="7"/>
      <c r="O573" s="6"/>
      <c r="P573" s="6"/>
      <c r="Q573" s="12"/>
      <c r="R573" s="10"/>
      <c r="S573" s="11"/>
      <c r="T573" s="10"/>
    </row>
    <row r="574" spans="1:20">
      <c r="A574" s="3"/>
      <c r="B574" s="2"/>
      <c r="C574" s="3"/>
      <c r="D574" s="3"/>
      <c r="E574" s="3"/>
      <c r="F574" s="3"/>
      <c r="G574" s="2"/>
      <c r="H574" s="2"/>
      <c r="I574" s="7"/>
      <c r="J574" s="6"/>
      <c r="K574" s="7"/>
      <c r="L574" s="7"/>
      <c r="M574" s="7"/>
      <c r="N574" s="7"/>
      <c r="O574" s="6"/>
      <c r="P574" s="6"/>
      <c r="Q574" s="12"/>
      <c r="R574" s="10"/>
      <c r="S574" s="11"/>
      <c r="T574" s="10"/>
    </row>
    <row r="575" spans="1:20">
      <c r="A575" s="3"/>
      <c r="B575" s="2"/>
      <c r="C575" s="3"/>
      <c r="D575" s="3"/>
      <c r="E575" s="3"/>
      <c r="F575" s="3"/>
      <c r="G575" s="2"/>
      <c r="H575" s="2"/>
      <c r="I575" s="7"/>
      <c r="J575" s="6"/>
      <c r="K575" s="7"/>
      <c r="L575" s="7"/>
      <c r="M575" s="7"/>
      <c r="N575" s="7"/>
      <c r="O575" s="6"/>
      <c r="P575" s="6"/>
      <c r="Q575" s="12"/>
      <c r="R575" s="10"/>
      <c r="S575" s="11"/>
      <c r="T575" s="10"/>
    </row>
    <row r="576" spans="1:20">
      <c r="A576" s="3"/>
      <c r="B576" s="2"/>
      <c r="C576" s="3"/>
      <c r="D576" s="3"/>
      <c r="E576" s="3"/>
      <c r="F576" s="3"/>
      <c r="G576" s="2"/>
      <c r="H576" s="2"/>
      <c r="I576" s="7"/>
      <c r="J576" s="6"/>
      <c r="K576" s="7"/>
      <c r="L576" s="7"/>
      <c r="M576" s="7"/>
      <c r="N576" s="7"/>
      <c r="O576" s="6"/>
      <c r="P576" s="6"/>
      <c r="Q576" s="12"/>
      <c r="R576" s="10"/>
      <c r="S576" s="11"/>
      <c r="T576" s="10"/>
    </row>
    <row r="577" spans="1:20">
      <c r="A577" s="3"/>
      <c r="B577" s="2"/>
      <c r="C577" s="3"/>
      <c r="D577" s="3"/>
      <c r="E577" s="3"/>
      <c r="F577" s="3"/>
      <c r="G577" s="2"/>
      <c r="H577" s="2"/>
      <c r="I577" s="7"/>
      <c r="J577" s="6"/>
      <c r="K577" s="7"/>
      <c r="L577" s="7"/>
      <c r="M577" s="7"/>
      <c r="N577" s="7"/>
      <c r="O577" s="6"/>
      <c r="P577" s="6"/>
      <c r="Q577" s="12"/>
      <c r="R577" s="10"/>
      <c r="S577" s="11"/>
      <c r="T577" s="10"/>
    </row>
    <row r="578" spans="1:20">
      <c r="A578" s="3"/>
      <c r="B578" s="2"/>
      <c r="C578" s="3"/>
      <c r="D578" s="3"/>
      <c r="E578" s="3"/>
      <c r="F578" s="3"/>
      <c r="G578" s="2"/>
      <c r="H578" s="2"/>
      <c r="I578" s="7"/>
      <c r="J578" s="6"/>
      <c r="K578" s="7"/>
      <c r="L578" s="7"/>
      <c r="M578" s="7"/>
      <c r="N578" s="7"/>
      <c r="O578" s="6"/>
      <c r="P578" s="6"/>
      <c r="Q578" s="12"/>
      <c r="R578" s="10"/>
      <c r="S578" s="11"/>
      <c r="T578" s="10"/>
    </row>
    <row r="579" spans="1:20">
      <c r="A579" s="3"/>
      <c r="B579" s="2"/>
      <c r="C579" s="3"/>
      <c r="D579" s="3"/>
      <c r="E579" s="3"/>
      <c r="F579" s="3"/>
      <c r="G579" s="2"/>
      <c r="H579" s="2"/>
      <c r="I579" s="7"/>
      <c r="J579" s="6"/>
      <c r="K579" s="7"/>
      <c r="L579" s="7"/>
      <c r="M579" s="7"/>
      <c r="N579" s="7"/>
      <c r="O579" s="6"/>
      <c r="P579" s="6"/>
      <c r="Q579" s="12"/>
      <c r="R579" s="10"/>
      <c r="S579" s="11"/>
      <c r="T579" s="10"/>
    </row>
    <row r="580" spans="1:20">
      <c r="A580" s="3"/>
      <c r="B580" s="2"/>
      <c r="C580" s="3"/>
      <c r="D580" s="3"/>
      <c r="E580" s="3"/>
      <c r="F580" s="3"/>
      <c r="G580" s="2"/>
      <c r="H580" s="2"/>
      <c r="I580" s="7"/>
      <c r="J580" s="6"/>
      <c r="K580" s="7"/>
      <c r="L580" s="7"/>
      <c r="M580" s="7"/>
      <c r="N580" s="7"/>
      <c r="O580" s="6"/>
      <c r="P580" s="6"/>
      <c r="Q580" s="12"/>
      <c r="R580" s="10"/>
      <c r="S580" s="11"/>
      <c r="T580" s="10"/>
    </row>
    <row r="581" spans="1:20">
      <c r="A581" s="3"/>
      <c r="B581" s="2"/>
      <c r="C581" s="3"/>
      <c r="D581" s="3"/>
      <c r="E581" s="3"/>
      <c r="F581" s="3"/>
      <c r="G581" s="2"/>
      <c r="H581" s="2"/>
      <c r="I581" s="7"/>
      <c r="J581" s="6"/>
      <c r="K581" s="7"/>
      <c r="L581" s="7"/>
      <c r="M581" s="7"/>
      <c r="N581" s="7"/>
      <c r="O581" s="6"/>
      <c r="P581" s="6"/>
      <c r="Q581" s="12"/>
      <c r="R581" s="10"/>
      <c r="S581" s="11"/>
      <c r="T581" s="10"/>
    </row>
    <row r="582" spans="1:20">
      <c r="A582" s="3"/>
      <c r="B582" s="2"/>
      <c r="C582" s="3"/>
      <c r="D582" s="3"/>
      <c r="E582" s="3"/>
      <c r="F582" s="3"/>
      <c r="G582" s="2"/>
      <c r="H582" s="2"/>
      <c r="I582" s="7"/>
      <c r="J582" s="6"/>
      <c r="K582" s="7"/>
      <c r="L582" s="7"/>
      <c r="M582" s="7"/>
      <c r="N582" s="7"/>
      <c r="O582" s="6"/>
      <c r="P582" s="6"/>
      <c r="Q582" s="12"/>
      <c r="R582" s="10"/>
      <c r="S582" s="11"/>
      <c r="T582" s="10"/>
    </row>
    <row r="583" spans="1:20">
      <c r="A583" s="3"/>
      <c r="B583" s="2"/>
      <c r="C583" s="3"/>
      <c r="D583" s="3"/>
      <c r="E583" s="3"/>
      <c r="F583" s="3"/>
      <c r="G583" s="2"/>
      <c r="H583" s="2"/>
      <c r="I583" s="7"/>
      <c r="J583" s="6"/>
      <c r="K583" s="7"/>
      <c r="L583" s="7"/>
      <c r="M583" s="7"/>
      <c r="N583" s="7"/>
      <c r="O583" s="6"/>
      <c r="P583" s="6"/>
      <c r="Q583" s="12"/>
      <c r="R583" s="10"/>
      <c r="S583" s="11"/>
      <c r="T583" s="10"/>
    </row>
    <row r="584" spans="1:20">
      <c r="A584" s="3"/>
      <c r="B584" s="2"/>
      <c r="C584" s="3"/>
      <c r="D584" s="3"/>
      <c r="E584" s="3"/>
      <c r="F584" s="3"/>
      <c r="G584" s="2"/>
      <c r="H584" s="2"/>
      <c r="I584" s="7"/>
      <c r="J584" s="6"/>
      <c r="K584" s="7"/>
      <c r="L584" s="7"/>
      <c r="M584" s="7"/>
      <c r="N584" s="7"/>
      <c r="O584" s="6"/>
      <c r="P584" s="6"/>
      <c r="Q584" s="12"/>
      <c r="R584" s="10"/>
      <c r="S584" s="11"/>
      <c r="T584" s="10"/>
    </row>
    <row r="585" spans="1:20">
      <c r="A585" s="3"/>
      <c r="B585" s="2"/>
      <c r="C585" s="3"/>
      <c r="D585" s="3"/>
      <c r="E585" s="3"/>
      <c r="F585" s="3"/>
      <c r="G585" s="2"/>
      <c r="H585" s="2"/>
      <c r="I585" s="7"/>
      <c r="J585" s="6"/>
      <c r="K585" s="7"/>
      <c r="L585" s="7"/>
      <c r="M585" s="7"/>
      <c r="N585" s="7"/>
      <c r="O585" s="6"/>
      <c r="P585" s="6"/>
      <c r="Q585" s="12"/>
      <c r="R585" s="10"/>
      <c r="S585" s="11"/>
      <c r="T585" s="10"/>
    </row>
    <row r="586" spans="1:20">
      <c r="A586" s="3"/>
      <c r="B586" s="2"/>
      <c r="C586" s="3"/>
      <c r="D586" s="3"/>
      <c r="E586" s="3"/>
      <c r="F586" s="3"/>
      <c r="G586" s="2"/>
      <c r="H586" s="2"/>
      <c r="I586" s="7"/>
      <c r="J586" s="6"/>
      <c r="K586" s="7"/>
      <c r="L586" s="7"/>
      <c r="M586" s="7"/>
      <c r="N586" s="7"/>
      <c r="O586" s="6"/>
      <c r="P586" s="6"/>
      <c r="Q586" s="12"/>
      <c r="R586" s="10"/>
      <c r="S586" s="11"/>
      <c r="T586" s="10"/>
    </row>
    <row r="587" spans="1:20">
      <c r="A587" s="3"/>
      <c r="B587" s="2"/>
      <c r="C587" s="3"/>
      <c r="D587" s="3"/>
      <c r="E587" s="3"/>
      <c r="F587" s="3"/>
      <c r="G587" s="2"/>
      <c r="H587" s="2"/>
      <c r="I587" s="7"/>
      <c r="J587" s="6"/>
      <c r="K587" s="7"/>
      <c r="L587" s="7"/>
      <c r="M587" s="7"/>
      <c r="N587" s="7"/>
      <c r="O587" s="6"/>
      <c r="P587" s="6"/>
      <c r="Q587" s="12"/>
      <c r="R587" s="10"/>
      <c r="S587" s="11"/>
      <c r="T587" s="10"/>
    </row>
    <row r="588" spans="1:20">
      <c r="A588" s="3"/>
      <c r="B588" s="2"/>
      <c r="C588" s="3"/>
      <c r="D588" s="3"/>
      <c r="E588" s="3"/>
      <c r="F588" s="3"/>
      <c r="G588" s="2"/>
      <c r="H588" s="2"/>
      <c r="I588" s="7"/>
      <c r="J588" s="6"/>
      <c r="K588" s="7"/>
      <c r="L588" s="7"/>
      <c r="M588" s="7"/>
      <c r="N588" s="7"/>
      <c r="O588" s="6"/>
      <c r="P588" s="6"/>
      <c r="Q588" s="12"/>
      <c r="R588" s="10"/>
      <c r="S588" s="11"/>
      <c r="T588" s="10"/>
    </row>
    <row r="589" spans="1:20">
      <c r="A589" s="3"/>
      <c r="B589" s="2"/>
      <c r="C589" s="3"/>
      <c r="D589" s="3"/>
      <c r="E589" s="3"/>
      <c r="F589" s="3"/>
      <c r="G589" s="2"/>
      <c r="H589" s="2"/>
      <c r="I589" s="7"/>
      <c r="J589" s="6"/>
      <c r="K589" s="7"/>
      <c r="L589" s="7"/>
      <c r="M589" s="7"/>
      <c r="N589" s="7"/>
      <c r="O589" s="6"/>
      <c r="P589" s="6"/>
      <c r="Q589" s="12"/>
      <c r="R589" s="10"/>
      <c r="S589" s="11"/>
      <c r="T589" s="10"/>
    </row>
    <row r="590" spans="1:20">
      <c r="A590" s="3"/>
      <c r="B590" s="2"/>
      <c r="C590" s="3"/>
      <c r="D590" s="3"/>
      <c r="E590" s="3"/>
      <c r="F590" s="3"/>
      <c r="G590" s="2"/>
      <c r="H590" s="2"/>
      <c r="I590" s="7"/>
      <c r="J590" s="6"/>
      <c r="K590" s="7"/>
      <c r="L590" s="7"/>
      <c r="M590" s="7"/>
      <c r="N590" s="7"/>
      <c r="O590" s="6"/>
      <c r="P590" s="6"/>
      <c r="Q590" s="12"/>
      <c r="R590" s="10"/>
      <c r="S590" s="11"/>
      <c r="T590" s="10"/>
    </row>
    <row r="591" spans="1:20">
      <c r="A591" s="3"/>
      <c r="B591" s="2"/>
      <c r="C591" s="3"/>
      <c r="D591" s="3"/>
      <c r="E591" s="3"/>
      <c r="F591" s="3"/>
      <c r="G591" s="2"/>
      <c r="H591" s="2"/>
      <c r="I591" s="7"/>
      <c r="J591" s="6"/>
      <c r="K591" s="7"/>
      <c r="L591" s="7"/>
      <c r="M591" s="7"/>
      <c r="N591" s="7"/>
      <c r="O591" s="6"/>
      <c r="P591" s="6"/>
      <c r="Q591" s="12"/>
      <c r="R591" s="10"/>
      <c r="S591" s="11"/>
      <c r="T591" s="10"/>
    </row>
    <row r="592" spans="1:20">
      <c r="A592" s="3"/>
      <c r="B592" s="2"/>
      <c r="C592" s="3"/>
      <c r="D592" s="3"/>
      <c r="E592" s="3"/>
      <c r="F592" s="3"/>
      <c r="G592" s="2"/>
      <c r="H592" s="2"/>
      <c r="I592" s="7"/>
      <c r="J592" s="6"/>
      <c r="K592" s="7"/>
      <c r="L592" s="7"/>
      <c r="M592" s="7"/>
      <c r="N592" s="7"/>
      <c r="O592" s="6"/>
      <c r="P592" s="6"/>
      <c r="Q592" s="12"/>
      <c r="R592" s="10"/>
      <c r="S592" s="11"/>
      <c r="T592" s="10"/>
    </row>
    <row r="593" spans="1:20">
      <c r="A593" s="3"/>
      <c r="B593" s="2"/>
      <c r="C593" s="3"/>
      <c r="D593" s="3"/>
      <c r="E593" s="3"/>
      <c r="F593" s="3"/>
      <c r="G593" s="2"/>
      <c r="H593" s="2"/>
      <c r="I593" s="7"/>
      <c r="J593" s="6"/>
      <c r="K593" s="7"/>
      <c r="L593" s="7"/>
      <c r="M593" s="7"/>
      <c r="N593" s="7"/>
      <c r="O593" s="6"/>
      <c r="P593" s="6"/>
      <c r="Q593" s="12"/>
      <c r="R593" s="10"/>
      <c r="S593" s="11"/>
      <c r="T593" s="10"/>
    </row>
    <row r="594" spans="1:20">
      <c r="A594" s="3"/>
      <c r="B594" s="2"/>
      <c r="C594" s="3"/>
      <c r="D594" s="3"/>
      <c r="E594" s="3"/>
      <c r="F594" s="3"/>
      <c r="G594" s="2"/>
      <c r="H594" s="2"/>
      <c r="I594" s="7"/>
      <c r="J594" s="6"/>
      <c r="K594" s="7"/>
      <c r="L594" s="7"/>
      <c r="M594" s="7"/>
      <c r="N594" s="7"/>
      <c r="O594" s="6"/>
      <c r="P594" s="6"/>
      <c r="Q594" s="12"/>
      <c r="R594" s="10"/>
      <c r="S594" s="11"/>
      <c r="T594" s="10"/>
    </row>
    <row r="595" spans="1:20">
      <c r="A595" s="3"/>
      <c r="B595" s="2"/>
      <c r="C595" s="3"/>
      <c r="D595" s="3"/>
      <c r="E595" s="3"/>
      <c r="F595" s="3"/>
      <c r="G595" s="2"/>
      <c r="H595" s="2"/>
      <c r="I595" s="7"/>
      <c r="J595" s="6"/>
      <c r="K595" s="7"/>
      <c r="L595" s="7"/>
      <c r="M595" s="7"/>
      <c r="N595" s="7"/>
      <c r="O595" s="6"/>
      <c r="P595" s="6"/>
      <c r="Q595" s="12"/>
      <c r="R595" s="10"/>
      <c r="S595" s="11"/>
      <c r="T595" s="10"/>
    </row>
    <row r="596" spans="1:20">
      <c r="A596" s="3"/>
      <c r="B596" s="2"/>
      <c r="C596" s="3"/>
      <c r="D596" s="3"/>
      <c r="E596" s="3"/>
      <c r="F596" s="3"/>
      <c r="G596" s="2"/>
      <c r="H596" s="2"/>
      <c r="I596" s="7"/>
      <c r="J596" s="6"/>
      <c r="K596" s="7"/>
      <c r="L596" s="7"/>
      <c r="M596" s="7"/>
      <c r="N596" s="7"/>
      <c r="O596" s="6"/>
      <c r="P596" s="6"/>
      <c r="Q596" s="12"/>
      <c r="R596" s="10"/>
      <c r="S596" s="11"/>
      <c r="T596" s="10"/>
    </row>
    <row r="597" spans="1:20">
      <c r="A597" s="3"/>
      <c r="B597" s="2"/>
      <c r="C597" s="3"/>
      <c r="D597" s="3"/>
      <c r="E597" s="3"/>
      <c r="F597" s="3"/>
      <c r="G597" s="2"/>
      <c r="H597" s="2"/>
      <c r="I597" s="7"/>
      <c r="J597" s="6"/>
      <c r="K597" s="7"/>
      <c r="L597" s="7"/>
      <c r="M597" s="7"/>
      <c r="N597" s="7"/>
      <c r="O597" s="6"/>
      <c r="P597" s="6"/>
      <c r="Q597" s="12"/>
      <c r="R597" s="10"/>
      <c r="S597" s="11"/>
      <c r="T597" s="10"/>
    </row>
    <row r="598" spans="1:20">
      <c r="A598" s="3"/>
      <c r="B598" s="2"/>
      <c r="C598" s="3"/>
      <c r="D598" s="3"/>
      <c r="E598" s="3"/>
      <c r="F598" s="3"/>
      <c r="G598" s="2"/>
      <c r="H598" s="2"/>
      <c r="I598" s="7"/>
      <c r="J598" s="6"/>
      <c r="K598" s="7"/>
      <c r="L598" s="7"/>
      <c r="M598" s="7"/>
      <c r="N598" s="7"/>
      <c r="O598" s="6"/>
      <c r="P598" s="6"/>
      <c r="Q598" s="12"/>
      <c r="R598" s="10"/>
      <c r="S598" s="11"/>
      <c r="T598" s="10"/>
    </row>
    <row r="599" spans="1:20">
      <c r="A599" s="3"/>
      <c r="B599" s="2"/>
      <c r="C599" s="3"/>
      <c r="D599" s="3"/>
      <c r="E599" s="3"/>
      <c r="F599" s="3"/>
      <c r="G599" s="2"/>
      <c r="H599" s="2"/>
      <c r="I599" s="7"/>
      <c r="J599" s="6"/>
      <c r="K599" s="7"/>
      <c r="L599" s="7"/>
      <c r="M599" s="7"/>
      <c r="N599" s="7"/>
      <c r="O599" s="6"/>
      <c r="P599" s="6"/>
      <c r="Q599" s="12"/>
      <c r="R599" s="10"/>
      <c r="S599" s="11"/>
      <c r="T599" s="10"/>
    </row>
    <row r="600" spans="1:20">
      <c r="A600" s="3"/>
      <c r="B600" s="2"/>
      <c r="C600" s="3"/>
      <c r="D600" s="3"/>
      <c r="E600" s="3"/>
      <c r="F600" s="3"/>
      <c r="G600" s="2"/>
      <c r="H600" s="2"/>
      <c r="I600" s="7"/>
      <c r="J600" s="6"/>
      <c r="K600" s="7"/>
      <c r="L600" s="7"/>
      <c r="M600" s="7"/>
      <c r="N600" s="7"/>
      <c r="O600" s="6"/>
      <c r="P600" s="6"/>
      <c r="Q600" s="12"/>
      <c r="R600" s="10"/>
      <c r="S600" s="11"/>
      <c r="T600" s="10"/>
    </row>
    <row r="601" spans="1:20">
      <c r="A601" s="3"/>
      <c r="B601" s="2"/>
      <c r="C601" s="3"/>
      <c r="D601" s="3"/>
      <c r="E601" s="3"/>
      <c r="F601" s="3"/>
      <c r="G601" s="2"/>
      <c r="H601" s="2"/>
      <c r="I601" s="7"/>
      <c r="J601" s="6"/>
      <c r="K601" s="7"/>
      <c r="L601" s="7"/>
      <c r="M601" s="7"/>
      <c r="N601" s="7"/>
      <c r="O601" s="6"/>
      <c r="P601" s="6"/>
      <c r="Q601" s="12"/>
      <c r="R601" s="10"/>
      <c r="S601" s="11"/>
      <c r="T601" s="10"/>
    </row>
    <row r="602" spans="1:20">
      <c r="A602" s="3"/>
      <c r="B602" s="2"/>
      <c r="C602" s="3"/>
      <c r="D602" s="3"/>
      <c r="E602" s="3"/>
      <c r="F602" s="3"/>
      <c r="G602" s="2"/>
      <c r="H602" s="2"/>
      <c r="I602" s="7"/>
      <c r="J602" s="6"/>
      <c r="K602" s="7"/>
      <c r="L602" s="7"/>
      <c r="M602" s="7"/>
      <c r="N602" s="7"/>
      <c r="O602" s="6"/>
      <c r="P602" s="6"/>
      <c r="Q602" s="12"/>
      <c r="R602" s="10"/>
      <c r="S602" s="11"/>
      <c r="T602" s="10"/>
    </row>
    <row r="603" spans="1:20">
      <c r="A603" s="3"/>
      <c r="B603" s="2"/>
      <c r="C603" s="3"/>
      <c r="D603" s="3"/>
      <c r="E603" s="3"/>
      <c r="F603" s="3"/>
      <c r="G603" s="2"/>
      <c r="H603" s="2"/>
      <c r="I603" s="7"/>
      <c r="J603" s="6"/>
      <c r="K603" s="7"/>
      <c r="L603" s="7"/>
      <c r="M603" s="7"/>
      <c r="N603" s="7"/>
      <c r="O603" s="6"/>
      <c r="P603" s="6"/>
      <c r="Q603" s="12"/>
      <c r="R603" s="10"/>
      <c r="S603" s="11"/>
      <c r="T603" s="10"/>
    </row>
    <row r="604" spans="1:20">
      <c r="A604" s="3"/>
      <c r="B604" s="2"/>
      <c r="C604" s="3"/>
      <c r="D604" s="3"/>
      <c r="E604" s="3"/>
      <c r="F604" s="3"/>
      <c r="G604" s="2"/>
      <c r="H604" s="2"/>
      <c r="I604" s="7"/>
      <c r="J604" s="6"/>
      <c r="K604" s="7"/>
      <c r="L604" s="7"/>
      <c r="M604" s="7"/>
      <c r="N604" s="7"/>
      <c r="O604" s="6"/>
      <c r="P604" s="6"/>
      <c r="Q604" s="12"/>
      <c r="R604" s="10"/>
      <c r="S604" s="11"/>
      <c r="T604" s="10"/>
    </row>
    <row r="605" spans="1:20">
      <c r="A605" s="3"/>
      <c r="B605" s="2"/>
      <c r="C605" s="3"/>
      <c r="D605" s="3"/>
      <c r="E605" s="3"/>
      <c r="F605" s="3"/>
      <c r="G605" s="2"/>
      <c r="H605" s="2"/>
      <c r="I605" s="7"/>
      <c r="J605" s="6"/>
      <c r="K605" s="7"/>
      <c r="L605" s="7"/>
      <c r="M605" s="7"/>
      <c r="N605" s="7"/>
      <c r="O605" s="6"/>
      <c r="P605" s="6"/>
      <c r="Q605" s="12"/>
      <c r="R605" s="10"/>
      <c r="S605" s="11"/>
      <c r="T605" s="10"/>
    </row>
    <row r="606" spans="1:20">
      <c r="A606" s="3"/>
      <c r="B606" s="2"/>
      <c r="C606" s="3"/>
      <c r="D606" s="3"/>
      <c r="E606" s="3"/>
      <c r="F606" s="3"/>
      <c r="G606" s="2"/>
      <c r="H606" s="2"/>
      <c r="I606" s="7"/>
      <c r="J606" s="6"/>
      <c r="K606" s="7"/>
      <c r="L606" s="7"/>
      <c r="M606" s="7"/>
      <c r="N606" s="7"/>
      <c r="O606" s="6"/>
      <c r="P606" s="6"/>
      <c r="Q606" s="12"/>
      <c r="R606" s="10"/>
      <c r="S606" s="11"/>
      <c r="T606" s="10"/>
    </row>
    <row r="607" spans="1:20">
      <c r="A607" s="3"/>
      <c r="B607" s="2"/>
      <c r="C607" s="3"/>
      <c r="D607" s="3"/>
      <c r="E607" s="3"/>
      <c r="F607" s="3"/>
      <c r="G607" s="2"/>
      <c r="H607" s="2"/>
      <c r="I607" s="7"/>
      <c r="J607" s="6"/>
      <c r="K607" s="7"/>
      <c r="L607" s="7"/>
      <c r="M607" s="7"/>
      <c r="N607" s="7"/>
      <c r="O607" s="6"/>
      <c r="P607" s="6"/>
      <c r="Q607" s="12"/>
      <c r="R607" s="10"/>
      <c r="S607" s="11"/>
      <c r="T607" s="10"/>
    </row>
    <row r="608" spans="1:20">
      <c r="A608" s="3"/>
      <c r="B608" s="2"/>
      <c r="C608" s="3"/>
      <c r="D608" s="3"/>
      <c r="E608" s="3"/>
      <c r="F608" s="3"/>
      <c r="G608" s="2"/>
      <c r="H608" s="2"/>
      <c r="I608" s="7"/>
      <c r="J608" s="6"/>
      <c r="K608" s="7"/>
      <c r="L608" s="7"/>
      <c r="M608" s="7"/>
      <c r="N608" s="7"/>
      <c r="O608" s="6"/>
      <c r="P608" s="6"/>
      <c r="Q608" s="12"/>
      <c r="R608" s="10"/>
      <c r="S608" s="11"/>
      <c r="T608" s="10"/>
    </row>
    <row r="609" spans="1:20">
      <c r="A609" s="3"/>
      <c r="B609" s="2"/>
      <c r="C609" s="3"/>
      <c r="D609" s="3"/>
      <c r="E609" s="3"/>
      <c r="F609" s="3"/>
      <c r="G609" s="2"/>
      <c r="H609" s="2"/>
      <c r="I609" s="7"/>
      <c r="J609" s="6"/>
      <c r="K609" s="7"/>
      <c r="L609" s="7"/>
      <c r="M609" s="7"/>
      <c r="N609" s="7"/>
      <c r="O609" s="6"/>
      <c r="P609" s="6"/>
      <c r="Q609" s="12"/>
      <c r="R609" s="10"/>
      <c r="S609" s="11"/>
      <c r="T609" s="10"/>
    </row>
    <row r="610" spans="1:20">
      <c r="A610" s="3"/>
      <c r="B610" s="2"/>
      <c r="C610" s="3"/>
      <c r="D610" s="3"/>
      <c r="E610" s="3"/>
      <c r="F610" s="3"/>
      <c r="G610" s="2"/>
      <c r="H610" s="2"/>
      <c r="I610" s="7"/>
      <c r="J610" s="6"/>
      <c r="K610" s="7"/>
      <c r="L610" s="7"/>
      <c r="M610" s="7"/>
      <c r="N610" s="7"/>
      <c r="O610" s="6"/>
      <c r="P610" s="6"/>
      <c r="Q610" s="12"/>
      <c r="R610" s="10"/>
      <c r="S610" s="11"/>
      <c r="T610" s="10"/>
    </row>
    <row r="611" spans="1:20">
      <c r="A611" s="3"/>
      <c r="B611" s="2"/>
      <c r="C611" s="3"/>
      <c r="D611" s="3"/>
      <c r="E611" s="3"/>
      <c r="F611" s="3"/>
      <c r="G611" s="2"/>
      <c r="H611" s="2"/>
      <c r="I611" s="7"/>
      <c r="J611" s="6"/>
      <c r="K611" s="7"/>
      <c r="L611" s="7"/>
      <c r="M611" s="7"/>
      <c r="N611" s="7"/>
      <c r="O611" s="6"/>
      <c r="P611" s="6"/>
      <c r="Q611" s="12"/>
      <c r="R611" s="10"/>
      <c r="S611" s="11"/>
      <c r="T611" s="10"/>
    </row>
    <row r="612" spans="1:20">
      <c r="A612" s="3"/>
      <c r="B612" s="2"/>
      <c r="C612" s="3"/>
      <c r="D612" s="3"/>
      <c r="E612" s="3"/>
      <c r="F612" s="3"/>
      <c r="G612" s="2"/>
      <c r="H612" s="2"/>
      <c r="I612" s="7"/>
      <c r="J612" s="6"/>
      <c r="K612" s="7"/>
      <c r="L612" s="7"/>
      <c r="M612" s="7"/>
      <c r="N612" s="7"/>
      <c r="O612" s="6"/>
      <c r="P612" s="6"/>
      <c r="Q612" s="12"/>
      <c r="R612" s="10"/>
      <c r="S612" s="11"/>
      <c r="T612" s="10"/>
    </row>
    <row r="613" spans="1:20">
      <c r="A613" s="3"/>
      <c r="B613" s="2"/>
      <c r="C613" s="3"/>
      <c r="D613" s="3"/>
      <c r="E613" s="3"/>
      <c r="F613" s="3"/>
      <c r="G613" s="2"/>
      <c r="H613" s="2"/>
      <c r="I613" s="7"/>
      <c r="J613" s="6"/>
      <c r="K613" s="7"/>
      <c r="L613" s="7"/>
      <c r="M613" s="7"/>
      <c r="N613" s="7"/>
      <c r="O613" s="6"/>
      <c r="P613" s="6"/>
      <c r="Q613" s="12"/>
      <c r="R613" s="10"/>
      <c r="S613" s="11"/>
      <c r="T613" s="10"/>
    </row>
    <row r="614" spans="1:20">
      <c r="A614" s="3"/>
      <c r="B614" s="2"/>
      <c r="C614" s="3"/>
      <c r="D614" s="3"/>
      <c r="E614" s="3"/>
      <c r="F614" s="3"/>
      <c r="G614" s="2"/>
      <c r="H614" s="2"/>
      <c r="I614" s="7"/>
      <c r="J614" s="6"/>
      <c r="K614" s="7"/>
      <c r="L614" s="7"/>
      <c r="M614" s="7"/>
      <c r="N614" s="7"/>
      <c r="O614" s="6"/>
      <c r="P614" s="6"/>
      <c r="Q614" s="12"/>
      <c r="R614" s="10"/>
      <c r="S614" s="11"/>
      <c r="T614" s="10"/>
    </row>
    <row r="615" spans="1:20">
      <c r="A615" s="3"/>
      <c r="B615" s="2"/>
      <c r="C615" s="3"/>
      <c r="D615" s="3"/>
      <c r="E615" s="3"/>
      <c r="F615" s="3"/>
      <c r="G615" s="2"/>
      <c r="H615" s="2"/>
      <c r="I615" s="7"/>
      <c r="J615" s="6"/>
      <c r="K615" s="7"/>
      <c r="L615" s="7"/>
      <c r="M615" s="7"/>
      <c r="N615" s="7"/>
      <c r="O615" s="6"/>
      <c r="P615" s="6"/>
      <c r="Q615" s="12"/>
      <c r="R615" s="10"/>
      <c r="S615" s="11"/>
      <c r="T615" s="10"/>
    </row>
    <row r="616" spans="1:20">
      <c r="A616" s="3"/>
      <c r="B616" s="2"/>
      <c r="C616" s="3"/>
      <c r="D616" s="3"/>
      <c r="E616" s="3"/>
      <c r="F616" s="3"/>
      <c r="G616" s="2"/>
      <c r="H616" s="2"/>
      <c r="I616" s="7"/>
      <c r="J616" s="6"/>
      <c r="K616" s="7"/>
      <c r="L616" s="7"/>
      <c r="M616" s="7"/>
      <c r="N616" s="7"/>
      <c r="O616" s="6"/>
      <c r="P616" s="6"/>
      <c r="Q616" s="12"/>
      <c r="R616" s="10"/>
      <c r="S616" s="11"/>
      <c r="T616" s="10"/>
    </row>
    <row r="617" spans="1:20">
      <c r="A617" s="3"/>
      <c r="B617" s="2"/>
      <c r="C617" s="3"/>
      <c r="D617" s="3"/>
      <c r="E617" s="3"/>
      <c r="F617" s="3"/>
      <c r="G617" s="2"/>
      <c r="H617" s="2"/>
      <c r="I617" s="7"/>
      <c r="J617" s="6"/>
      <c r="K617" s="7"/>
      <c r="L617" s="7"/>
      <c r="M617" s="7"/>
      <c r="N617" s="7"/>
      <c r="O617" s="6"/>
      <c r="P617" s="6"/>
      <c r="Q617" s="12"/>
      <c r="R617" s="10"/>
      <c r="S617" s="11"/>
      <c r="T617" s="10"/>
    </row>
    <row r="618" spans="1:20">
      <c r="A618" s="3"/>
      <c r="B618" s="2"/>
      <c r="C618" s="3"/>
      <c r="D618" s="3"/>
      <c r="E618" s="3"/>
      <c r="F618" s="3"/>
      <c r="G618" s="2"/>
      <c r="H618" s="2"/>
      <c r="I618" s="7"/>
      <c r="J618" s="6"/>
      <c r="K618" s="7"/>
      <c r="L618" s="7"/>
      <c r="M618" s="7"/>
      <c r="N618" s="7"/>
      <c r="O618" s="6"/>
      <c r="P618" s="6"/>
      <c r="Q618" s="12"/>
      <c r="R618" s="10"/>
      <c r="S618" s="11"/>
      <c r="T618" s="10"/>
    </row>
    <row r="619" spans="1:20">
      <c r="A619" s="3"/>
      <c r="B619" s="2"/>
      <c r="C619" s="3"/>
      <c r="D619" s="3"/>
      <c r="E619" s="3"/>
      <c r="F619" s="3"/>
      <c r="G619" s="2"/>
      <c r="H619" s="2"/>
      <c r="I619" s="7"/>
      <c r="J619" s="6"/>
      <c r="K619" s="7"/>
      <c r="L619" s="7"/>
      <c r="M619" s="7"/>
      <c r="N619" s="7"/>
      <c r="O619" s="6"/>
      <c r="P619" s="6"/>
      <c r="Q619" s="12"/>
      <c r="R619" s="10"/>
      <c r="S619" s="11"/>
      <c r="T619" s="10"/>
    </row>
    <row r="620" spans="1:20">
      <c r="A620" s="3"/>
      <c r="B620" s="2"/>
      <c r="C620" s="3"/>
      <c r="D620" s="3"/>
      <c r="E620" s="3"/>
      <c r="F620" s="3"/>
      <c r="G620" s="2"/>
      <c r="H620" s="2"/>
      <c r="I620" s="7"/>
      <c r="J620" s="6"/>
      <c r="K620" s="7"/>
      <c r="L620" s="7"/>
      <c r="M620" s="7"/>
      <c r="N620" s="7"/>
      <c r="O620" s="6"/>
      <c r="P620" s="6"/>
      <c r="Q620" s="12"/>
      <c r="R620" s="10"/>
      <c r="S620" s="11"/>
      <c r="T620" s="10"/>
    </row>
    <row r="621" spans="1:20">
      <c r="A621" s="3"/>
      <c r="B621" s="2"/>
      <c r="C621" s="3"/>
      <c r="D621" s="3"/>
      <c r="E621" s="3"/>
      <c r="F621" s="3"/>
      <c r="G621" s="2"/>
      <c r="H621" s="2"/>
      <c r="I621" s="7"/>
      <c r="J621" s="6"/>
      <c r="K621" s="7"/>
      <c r="L621" s="7"/>
      <c r="M621" s="7"/>
      <c r="N621" s="7"/>
      <c r="O621" s="6"/>
      <c r="P621" s="6"/>
      <c r="Q621" s="12"/>
      <c r="R621" s="10"/>
      <c r="S621" s="11"/>
      <c r="T621" s="10"/>
    </row>
    <row r="622" spans="1:20">
      <c r="A622" s="3"/>
      <c r="B622" s="2"/>
      <c r="C622" s="3"/>
      <c r="D622" s="3"/>
      <c r="E622" s="3"/>
      <c r="F622" s="3"/>
      <c r="G622" s="2"/>
      <c r="H622" s="2"/>
      <c r="I622" s="7"/>
      <c r="J622" s="6"/>
      <c r="K622" s="7"/>
      <c r="L622" s="7"/>
      <c r="M622" s="7"/>
      <c r="N622" s="7"/>
      <c r="O622" s="6"/>
      <c r="P622" s="6"/>
      <c r="Q622" s="12"/>
      <c r="R622" s="10"/>
      <c r="S622" s="11"/>
      <c r="T622" s="10"/>
    </row>
    <row r="623" spans="1:20">
      <c r="A623" s="3"/>
      <c r="B623" s="2"/>
      <c r="C623" s="3"/>
      <c r="D623" s="3"/>
      <c r="E623" s="3"/>
      <c r="F623" s="3"/>
      <c r="G623" s="2"/>
      <c r="H623" s="2"/>
      <c r="I623" s="7"/>
      <c r="J623" s="6"/>
      <c r="K623" s="7"/>
      <c r="L623" s="7"/>
      <c r="M623" s="7"/>
      <c r="N623" s="7"/>
      <c r="O623" s="6"/>
      <c r="P623" s="6"/>
      <c r="Q623" s="12"/>
      <c r="R623" s="10"/>
      <c r="S623" s="11"/>
      <c r="T623" s="10"/>
    </row>
    <row r="624" spans="1:20">
      <c r="A624" s="3"/>
      <c r="B624" s="2"/>
      <c r="C624" s="3"/>
      <c r="D624" s="3"/>
      <c r="E624" s="3"/>
      <c r="F624" s="3"/>
      <c r="G624" s="2"/>
      <c r="H624" s="2"/>
      <c r="I624" s="7"/>
      <c r="J624" s="6"/>
      <c r="K624" s="7"/>
      <c r="L624" s="7"/>
      <c r="M624" s="7"/>
      <c r="N624" s="7"/>
      <c r="O624" s="6"/>
      <c r="P624" s="6"/>
      <c r="Q624" s="12"/>
      <c r="R624" s="10"/>
      <c r="S624" s="11"/>
      <c r="T624" s="10"/>
    </row>
    <row r="625" spans="1:20">
      <c r="A625" s="3"/>
      <c r="B625" s="2"/>
      <c r="C625" s="3"/>
      <c r="D625" s="3"/>
      <c r="E625" s="3"/>
      <c r="F625" s="3"/>
      <c r="G625" s="2"/>
      <c r="H625" s="2"/>
      <c r="I625" s="7"/>
      <c r="J625" s="6"/>
      <c r="K625" s="7"/>
      <c r="L625" s="7"/>
      <c r="M625" s="7"/>
      <c r="N625" s="7"/>
      <c r="O625" s="6"/>
      <c r="P625" s="6"/>
      <c r="Q625" s="12"/>
      <c r="R625" s="10"/>
      <c r="S625" s="11"/>
      <c r="T625" s="10"/>
    </row>
    <row r="626" spans="1:20">
      <c r="A626" s="3"/>
      <c r="B626" s="2"/>
      <c r="C626" s="3"/>
      <c r="D626" s="3"/>
      <c r="E626" s="3"/>
      <c r="F626" s="3"/>
      <c r="G626" s="2"/>
      <c r="H626" s="2"/>
      <c r="I626" s="7"/>
      <c r="J626" s="6"/>
      <c r="K626" s="7"/>
      <c r="L626" s="7"/>
      <c r="M626" s="7"/>
      <c r="N626" s="7"/>
      <c r="O626" s="6"/>
      <c r="P626" s="6"/>
      <c r="Q626" s="12"/>
      <c r="R626" s="10"/>
      <c r="S626" s="11"/>
      <c r="T626" s="10"/>
    </row>
    <row r="627" spans="1:20">
      <c r="A627" s="3"/>
      <c r="B627" s="2"/>
      <c r="C627" s="3"/>
      <c r="D627" s="3"/>
      <c r="E627" s="3"/>
      <c r="F627" s="3"/>
      <c r="G627" s="2"/>
      <c r="H627" s="2"/>
      <c r="I627" s="7"/>
      <c r="J627" s="6"/>
      <c r="K627" s="7"/>
      <c r="L627" s="7"/>
      <c r="M627" s="7"/>
      <c r="N627" s="7"/>
      <c r="O627" s="6"/>
      <c r="P627" s="6"/>
      <c r="Q627" s="12"/>
      <c r="R627" s="10"/>
      <c r="S627" s="11"/>
      <c r="T627" s="10"/>
    </row>
    <row r="628" spans="1:20">
      <c r="A628" s="3"/>
      <c r="B628" s="2"/>
      <c r="C628" s="3"/>
      <c r="D628" s="3"/>
      <c r="E628" s="3"/>
      <c r="F628" s="3"/>
      <c r="G628" s="2"/>
      <c r="H628" s="2"/>
      <c r="I628" s="7"/>
      <c r="J628" s="6"/>
      <c r="K628" s="7"/>
      <c r="L628" s="7"/>
      <c r="M628" s="7"/>
      <c r="N628" s="7"/>
      <c r="O628" s="6"/>
      <c r="P628" s="6"/>
      <c r="Q628" s="12"/>
      <c r="R628" s="10"/>
      <c r="S628" s="11"/>
      <c r="T628" s="10"/>
    </row>
    <row r="629" spans="1:20">
      <c r="A629" s="3"/>
      <c r="B629" s="2"/>
      <c r="C629" s="3"/>
      <c r="D629" s="3"/>
      <c r="E629" s="3"/>
      <c r="F629" s="3"/>
      <c r="G629" s="2"/>
      <c r="H629" s="2"/>
      <c r="I629" s="7"/>
      <c r="J629" s="6"/>
      <c r="K629" s="7"/>
      <c r="L629" s="7"/>
      <c r="M629" s="7"/>
      <c r="N629" s="7"/>
      <c r="O629" s="6"/>
      <c r="P629" s="6"/>
      <c r="Q629" s="12"/>
      <c r="R629" s="10"/>
      <c r="S629" s="11"/>
      <c r="T629" s="10"/>
    </row>
    <row r="630" spans="1:20">
      <c r="A630" s="3"/>
      <c r="B630" s="2"/>
      <c r="C630" s="3"/>
      <c r="D630" s="3"/>
      <c r="E630" s="3"/>
      <c r="F630" s="3"/>
      <c r="G630" s="2"/>
      <c r="H630" s="2"/>
      <c r="I630" s="7"/>
      <c r="J630" s="6"/>
      <c r="K630" s="7"/>
      <c r="L630" s="7"/>
      <c r="M630" s="7"/>
      <c r="N630" s="7"/>
      <c r="O630" s="6"/>
      <c r="P630" s="6"/>
      <c r="Q630" s="12"/>
      <c r="R630" s="10"/>
      <c r="S630" s="11"/>
      <c r="T630" s="10"/>
    </row>
    <row r="631" spans="1:20">
      <c r="A631" s="3"/>
      <c r="B631" s="2"/>
      <c r="C631" s="3"/>
      <c r="D631" s="3"/>
      <c r="E631" s="3"/>
      <c r="F631" s="3"/>
      <c r="G631" s="2"/>
      <c r="H631" s="2"/>
      <c r="I631" s="7"/>
      <c r="J631" s="6"/>
      <c r="K631" s="7"/>
      <c r="L631" s="7"/>
      <c r="M631" s="7"/>
      <c r="N631" s="7"/>
      <c r="O631" s="6"/>
      <c r="P631" s="6"/>
      <c r="Q631" s="12"/>
      <c r="R631" s="10"/>
      <c r="S631" s="11"/>
      <c r="T631" s="10"/>
    </row>
    <row r="632" spans="1:20">
      <c r="A632" s="3"/>
      <c r="B632" s="2"/>
      <c r="C632" s="3"/>
      <c r="D632" s="3"/>
      <c r="E632" s="3"/>
      <c r="F632" s="3"/>
      <c r="G632" s="2"/>
      <c r="H632" s="2"/>
      <c r="I632" s="7"/>
      <c r="J632" s="6"/>
      <c r="K632" s="7"/>
      <c r="L632" s="7"/>
      <c r="M632" s="7"/>
      <c r="N632" s="7"/>
      <c r="O632" s="6"/>
      <c r="P632" s="6"/>
      <c r="Q632" s="12"/>
      <c r="R632" s="10"/>
      <c r="S632" s="11"/>
      <c r="T632" s="10"/>
    </row>
    <row r="633" spans="1:20">
      <c r="A633" s="3"/>
      <c r="B633" s="2"/>
      <c r="C633" s="3"/>
      <c r="D633" s="3"/>
      <c r="E633" s="3"/>
      <c r="F633" s="3"/>
      <c r="G633" s="2"/>
      <c r="H633" s="2"/>
      <c r="I633" s="7"/>
      <c r="J633" s="6"/>
      <c r="K633" s="7"/>
      <c r="L633" s="7"/>
      <c r="M633" s="7"/>
      <c r="N633" s="7"/>
      <c r="O633" s="6"/>
      <c r="P633" s="6"/>
      <c r="Q633" s="12"/>
      <c r="R633" s="10"/>
      <c r="S633" s="11"/>
      <c r="T633" s="10"/>
    </row>
    <row r="634" spans="1:20">
      <c r="A634" s="3"/>
      <c r="B634" s="2"/>
      <c r="C634" s="3"/>
      <c r="D634" s="3"/>
      <c r="E634" s="3"/>
      <c r="F634" s="3"/>
      <c r="G634" s="2"/>
      <c r="H634" s="2"/>
      <c r="I634" s="7"/>
      <c r="J634" s="6"/>
      <c r="K634" s="7"/>
      <c r="L634" s="7"/>
      <c r="M634" s="7"/>
      <c r="N634" s="7"/>
      <c r="O634" s="6"/>
      <c r="P634" s="6"/>
      <c r="Q634" s="12"/>
      <c r="R634" s="10"/>
      <c r="S634" s="11"/>
      <c r="T634" s="10"/>
    </row>
    <row r="635" spans="1:20">
      <c r="A635" s="3"/>
      <c r="B635" s="2"/>
      <c r="C635" s="3"/>
      <c r="D635" s="3"/>
      <c r="E635" s="3"/>
      <c r="F635" s="3"/>
      <c r="G635" s="2"/>
      <c r="H635" s="2"/>
      <c r="I635" s="7"/>
      <c r="J635" s="6"/>
      <c r="K635" s="7"/>
      <c r="L635" s="7"/>
      <c r="M635" s="7"/>
      <c r="N635" s="7"/>
      <c r="O635" s="6"/>
      <c r="P635" s="6"/>
      <c r="Q635" s="12"/>
      <c r="R635" s="10"/>
      <c r="S635" s="11"/>
      <c r="T635" s="10"/>
    </row>
    <row r="636" spans="1:20">
      <c r="A636" s="3"/>
      <c r="B636" s="2"/>
      <c r="C636" s="3"/>
      <c r="D636" s="3"/>
      <c r="E636" s="3"/>
      <c r="F636" s="3"/>
      <c r="G636" s="2"/>
      <c r="H636" s="2"/>
      <c r="I636" s="7"/>
      <c r="J636" s="6"/>
      <c r="K636" s="7"/>
      <c r="L636" s="7"/>
      <c r="M636" s="7"/>
      <c r="N636" s="7"/>
      <c r="O636" s="6"/>
      <c r="P636" s="6"/>
      <c r="Q636" s="12"/>
      <c r="R636" s="10"/>
      <c r="S636" s="11"/>
      <c r="T636" s="10"/>
    </row>
    <row r="637" spans="1:20">
      <c r="A637" s="3"/>
      <c r="B637" s="2"/>
      <c r="C637" s="3"/>
      <c r="D637" s="3"/>
      <c r="E637" s="3"/>
      <c r="F637" s="3"/>
      <c r="G637" s="2"/>
      <c r="H637" s="2"/>
      <c r="I637" s="7"/>
      <c r="J637" s="6"/>
      <c r="K637" s="7"/>
      <c r="L637" s="7"/>
      <c r="M637" s="7"/>
      <c r="N637" s="7"/>
      <c r="O637" s="6"/>
      <c r="P637" s="6"/>
      <c r="Q637" s="12"/>
      <c r="R637" s="10"/>
      <c r="S637" s="11"/>
      <c r="T637" s="10"/>
    </row>
    <row r="638" spans="1:20">
      <c r="A638" s="3"/>
      <c r="B638" s="2"/>
      <c r="C638" s="3"/>
      <c r="D638" s="3"/>
      <c r="E638" s="3"/>
      <c r="F638" s="3"/>
      <c r="G638" s="2"/>
      <c r="H638" s="2"/>
      <c r="I638" s="7"/>
      <c r="J638" s="6"/>
      <c r="K638" s="7"/>
      <c r="L638" s="7"/>
      <c r="M638" s="7"/>
      <c r="N638" s="7"/>
      <c r="O638" s="6"/>
      <c r="P638" s="6"/>
      <c r="Q638" s="12"/>
      <c r="R638" s="10"/>
      <c r="S638" s="11"/>
      <c r="T638" s="10"/>
    </row>
    <row r="639" spans="1:20">
      <c r="A639" s="3"/>
      <c r="B639" s="2"/>
      <c r="C639" s="3"/>
      <c r="D639" s="3"/>
      <c r="E639" s="3"/>
      <c r="F639" s="3"/>
      <c r="G639" s="2"/>
      <c r="H639" s="2"/>
      <c r="I639" s="7"/>
      <c r="J639" s="6"/>
      <c r="K639" s="7"/>
      <c r="L639" s="7"/>
      <c r="M639" s="7"/>
      <c r="N639" s="7"/>
      <c r="O639" s="6"/>
      <c r="P639" s="6"/>
      <c r="Q639" s="12"/>
      <c r="R639" s="10"/>
      <c r="S639" s="11"/>
      <c r="T639" s="10"/>
    </row>
    <row r="640" spans="1:20">
      <c r="A640" s="3"/>
      <c r="B640" s="2"/>
      <c r="C640" s="3"/>
      <c r="D640" s="3"/>
      <c r="E640" s="3"/>
      <c r="F640" s="3"/>
      <c r="G640" s="2"/>
      <c r="H640" s="2"/>
      <c r="I640" s="7"/>
      <c r="J640" s="6"/>
      <c r="K640" s="7"/>
      <c r="L640" s="7"/>
      <c r="M640" s="7"/>
      <c r="N640" s="7"/>
      <c r="O640" s="6"/>
      <c r="P640" s="6"/>
      <c r="Q640" s="12"/>
      <c r="R640" s="10"/>
      <c r="S640" s="11"/>
      <c r="T640" s="10"/>
    </row>
    <row r="641" spans="1:20">
      <c r="A641" s="3"/>
      <c r="B641" s="2"/>
      <c r="C641" s="3"/>
      <c r="D641" s="3"/>
      <c r="E641" s="3"/>
      <c r="F641" s="3"/>
      <c r="G641" s="2"/>
      <c r="H641" s="2"/>
      <c r="I641" s="7"/>
      <c r="J641" s="6"/>
      <c r="K641" s="7"/>
      <c r="L641" s="7"/>
      <c r="M641" s="7"/>
      <c r="N641" s="7"/>
      <c r="O641" s="6"/>
      <c r="P641" s="6"/>
      <c r="Q641" s="12"/>
      <c r="R641" s="10"/>
      <c r="S641" s="11"/>
      <c r="T641" s="10"/>
    </row>
    <row r="642" spans="1:20">
      <c r="A642" s="3"/>
      <c r="B642" s="2"/>
      <c r="C642" s="3"/>
      <c r="D642" s="3"/>
      <c r="E642" s="3"/>
      <c r="F642" s="3"/>
      <c r="G642" s="2"/>
      <c r="H642" s="2"/>
      <c r="I642" s="7"/>
      <c r="J642" s="6"/>
      <c r="K642" s="7"/>
      <c r="L642" s="7"/>
      <c r="M642" s="7"/>
      <c r="N642" s="7"/>
      <c r="O642" s="6"/>
      <c r="P642" s="6"/>
      <c r="Q642" s="12"/>
      <c r="R642" s="10"/>
      <c r="S642" s="11"/>
      <c r="T642" s="10"/>
    </row>
    <row r="643" spans="1:20">
      <c r="A643" s="3"/>
      <c r="B643" s="2"/>
      <c r="C643" s="3"/>
      <c r="D643" s="3"/>
      <c r="E643" s="3"/>
      <c r="F643" s="3"/>
      <c r="G643" s="2"/>
      <c r="H643" s="2"/>
      <c r="I643" s="7"/>
      <c r="J643" s="6"/>
      <c r="K643" s="7"/>
      <c r="L643" s="7"/>
      <c r="M643" s="7"/>
      <c r="N643" s="7"/>
      <c r="O643" s="6"/>
      <c r="P643" s="6"/>
      <c r="Q643" s="12"/>
      <c r="R643" s="10"/>
      <c r="S643" s="11"/>
      <c r="T643" s="10"/>
    </row>
    <row r="644" spans="1:20">
      <c r="A644" s="3"/>
      <c r="B644" s="2"/>
      <c r="C644" s="3"/>
      <c r="D644" s="3"/>
      <c r="E644" s="3"/>
      <c r="F644" s="3"/>
      <c r="G644" s="2"/>
      <c r="H644" s="2"/>
      <c r="I644" s="7"/>
      <c r="J644" s="6"/>
      <c r="K644" s="7"/>
      <c r="L644" s="7"/>
      <c r="M644" s="7"/>
      <c r="N644" s="7"/>
      <c r="O644" s="6"/>
      <c r="P644" s="6"/>
      <c r="Q644" s="12"/>
      <c r="R644" s="10"/>
      <c r="S644" s="11"/>
      <c r="T644" s="10"/>
    </row>
    <row r="645" spans="1:20">
      <c r="A645" s="3"/>
      <c r="B645" s="2"/>
      <c r="C645" s="3"/>
      <c r="D645" s="3"/>
      <c r="E645" s="3"/>
      <c r="F645" s="3"/>
      <c r="G645" s="2"/>
      <c r="H645" s="2"/>
      <c r="I645" s="7"/>
      <c r="J645" s="6"/>
      <c r="K645" s="7"/>
      <c r="L645" s="7"/>
      <c r="M645" s="7"/>
      <c r="N645" s="7"/>
      <c r="O645" s="6"/>
      <c r="P645" s="6"/>
      <c r="Q645" s="12"/>
      <c r="R645" s="10"/>
      <c r="S645" s="11"/>
      <c r="T645" s="10"/>
    </row>
    <row r="646" spans="1:20">
      <c r="A646" s="3"/>
      <c r="B646" s="2"/>
      <c r="C646" s="3"/>
      <c r="D646" s="3"/>
      <c r="E646" s="3"/>
      <c r="F646" s="3"/>
      <c r="G646" s="2"/>
      <c r="H646" s="2"/>
      <c r="I646" s="7"/>
      <c r="J646" s="6"/>
      <c r="K646" s="7"/>
      <c r="L646" s="7"/>
      <c r="M646" s="7"/>
      <c r="N646" s="7"/>
      <c r="O646" s="6"/>
      <c r="P646" s="6"/>
      <c r="Q646" s="12"/>
      <c r="R646" s="10"/>
      <c r="S646" s="11"/>
      <c r="T646" s="10"/>
    </row>
    <row r="647" spans="1:20">
      <c r="A647" s="3"/>
      <c r="B647" s="2"/>
      <c r="C647" s="3"/>
      <c r="D647" s="3"/>
      <c r="E647" s="3"/>
      <c r="F647" s="3"/>
      <c r="G647" s="2"/>
      <c r="H647" s="2"/>
      <c r="I647" s="7"/>
      <c r="J647" s="6"/>
      <c r="K647" s="7"/>
      <c r="L647" s="7"/>
      <c r="M647" s="7"/>
      <c r="N647" s="7"/>
      <c r="O647" s="6"/>
      <c r="P647" s="6"/>
      <c r="Q647" s="12"/>
      <c r="R647" s="10"/>
      <c r="S647" s="11"/>
      <c r="T647" s="10"/>
    </row>
    <row r="648" spans="1:20">
      <c r="A648" s="3"/>
      <c r="B648" s="2"/>
      <c r="C648" s="3"/>
      <c r="D648" s="3"/>
      <c r="E648" s="3"/>
      <c r="F648" s="3"/>
      <c r="G648" s="2"/>
      <c r="H648" s="2"/>
      <c r="I648" s="7"/>
      <c r="J648" s="6"/>
      <c r="K648" s="7"/>
      <c r="L648" s="7"/>
      <c r="M648" s="7"/>
      <c r="N648" s="7"/>
      <c r="O648" s="6"/>
      <c r="P648" s="6"/>
      <c r="Q648" s="12"/>
      <c r="R648" s="10"/>
      <c r="S648" s="11"/>
      <c r="T648" s="10"/>
    </row>
    <row r="649" spans="1:20">
      <c r="A649" s="3"/>
      <c r="B649" s="2"/>
      <c r="C649" s="3"/>
      <c r="D649" s="3"/>
      <c r="E649" s="3"/>
      <c r="F649" s="3"/>
      <c r="G649" s="2"/>
      <c r="H649" s="2"/>
      <c r="I649" s="7"/>
      <c r="J649" s="6"/>
      <c r="K649" s="7"/>
      <c r="L649" s="7"/>
      <c r="M649" s="7"/>
      <c r="N649" s="7"/>
      <c r="O649" s="6"/>
      <c r="P649" s="6"/>
      <c r="Q649" s="12"/>
      <c r="R649" s="10"/>
      <c r="S649" s="11"/>
      <c r="T649" s="10"/>
    </row>
    <row r="650" spans="1:20">
      <c r="A650" s="3"/>
      <c r="B650" s="2"/>
      <c r="C650" s="3"/>
      <c r="D650" s="3"/>
      <c r="E650" s="3"/>
      <c r="F650" s="3"/>
      <c r="G650" s="2"/>
      <c r="H650" s="2"/>
      <c r="I650" s="7"/>
      <c r="J650" s="6"/>
      <c r="K650" s="7"/>
      <c r="L650" s="7"/>
      <c r="M650" s="7"/>
      <c r="N650" s="7"/>
      <c r="O650" s="6"/>
      <c r="P650" s="6"/>
      <c r="Q650" s="12"/>
      <c r="R650" s="10"/>
      <c r="S650" s="11"/>
      <c r="T650" s="10"/>
    </row>
    <row r="651" spans="1:20">
      <c r="A651" s="3"/>
      <c r="B651" s="2"/>
      <c r="C651" s="3"/>
      <c r="D651" s="3"/>
      <c r="E651" s="3"/>
      <c r="F651" s="3"/>
      <c r="G651" s="2"/>
      <c r="H651" s="2"/>
      <c r="I651" s="7"/>
      <c r="J651" s="6"/>
      <c r="K651" s="7"/>
      <c r="L651" s="7"/>
      <c r="M651" s="7"/>
      <c r="N651" s="7"/>
      <c r="O651" s="6"/>
      <c r="P651" s="6"/>
      <c r="Q651" s="12"/>
      <c r="R651" s="10"/>
      <c r="S651" s="11"/>
      <c r="T651" s="10"/>
    </row>
    <row r="652" spans="1:20">
      <c r="A652" s="3"/>
      <c r="B652" s="2"/>
      <c r="C652" s="3"/>
      <c r="D652" s="3"/>
      <c r="E652" s="3"/>
      <c r="F652" s="3"/>
      <c r="G652" s="2"/>
      <c r="H652" s="2"/>
      <c r="I652" s="7"/>
      <c r="J652" s="6"/>
      <c r="K652" s="7"/>
      <c r="L652" s="7"/>
      <c r="M652" s="7"/>
      <c r="N652" s="7"/>
      <c r="O652" s="6"/>
      <c r="P652" s="6"/>
      <c r="Q652" s="12"/>
      <c r="R652" s="10"/>
      <c r="S652" s="11"/>
      <c r="T652" s="10"/>
    </row>
    <row r="653" spans="1:20">
      <c r="A653" s="3"/>
      <c r="B653" s="2"/>
      <c r="C653" s="3"/>
      <c r="D653" s="3"/>
      <c r="E653" s="3"/>
      <c r="F653" s="3"/>
      <c r="G653" s="2"/>
      <c r="H653" s="2"/>
      <c r="I653" s="7"/>
      <c r="J653" s="6"/>
      <c r="K653" s="7"/>
      <c r="L653" s="7"/>
      <c r="M653" s="7"/>
      <c r="N653" s="7"/>
      <c r="O653" s="6"/>
      <c r="P653" s="6"/>
      <c r="Q653" s="12"/>
      <c r="R653" s="10"/>
      <c r="S653" s="11"/>
      <c r="T653" s="10"/>
    </row>
    <row r="654" spans="1:20">
      <c r="A654" s="3"/>
      <c r="B654" s="2"/>
      <c r="C654" s="3"/>
      <c r="D654" s="3"/>
      <c r="E654" s="3"/>
      <c r="F654" s="3"/>
      <c r="G654" s="2"/>
      <c r="H654" s="2"/>
      <c r="I654" s="7"/>
      <c r="J654" s="6"/>
      <c r="K654" s="7"/>
      <c r="L654" s="7"/>
      <c r="M654" s="7"/>
      <c r="N654" s="7"/>
      <c r="O654" s="6"/>
      <c r="P654" s="6"/>
      <c r="Q654" s="12"/>
      <c r="R654" s="10"/>
      <c r="S654" s="11"/>
      <c r="T654" s="10"/>
    </row>
    <row r="655" spans="1:20">
      <c r="A655" s="3"/>
      <c r="B655" s="2"/>
      <c r="C655" s="3"/>
      <c r="D655" s="3"/>
      <c r="E655" s="3"/>
      <c r="F655" s="3"/>
      <c r="G655" s="2"/>
      <c r="H655" s="2"/>
      <c r="I655" s="7"/>
      <c r="J655" s="6"/>
      <c r="K655" s="7"/>
      <c r="L655" s="7"/>
      <c r="M655" s="7"/>
      <c r="N655" s="7"/>
      <c r="O655" s="6"/>
      <c r="P655" s="6"/>
      <c r="Q655" s="12"/>
      <c r="R655" s="10"/>
      <c r="S655" s="11"/>
      <c r="T655" s="10"/>
    </row>
    <row r="656" spans="1:20">
      <c r="A656" s="3"/>
      <c r="B656" s="2"/>
      <c r="C656" s="3"/>
      <c r="D656" s="3"/>
      <c r="E656" s="3"/>
      <c r="F656" s="3"/>
      <c r="G656" s="2"/>
      <c r="H656" s="2"/>
      <c r="I656" s="7"/>
      <c r="J656" s="6"/>
      <c r="K656" s="7"/>
      <c r="L656" s="7"/>
      <c r="M656" s="7"/>
      <c r="N656" s="7"/>
      <c r="O656" s="6"/>
      <c r="P656" s="6"/>
      <c r="Q656" s="12"/>
      <c r="R656" s="10"/>
      <c r="S656" s="11"/>
      <c r="T656" s="10"/>
    </row>
    <row r="657" spans="1:20">
      <c r="A657" s="3"/>
      <c r="B657" s="2"/>
      <c r="C657" s="3"/>
      <c r="D657" s="3"/>
      <c r="E657" s="3"/>
      <c r="F657" s="3"/>
      <c r="G657" s="2"/>
      <c r="H657" s="2"/>
      <c r="I657" s="7"/>
      <c r="J657" s="6"/>
      <c r="K657" s="7"/>
      <c r="L657" s="7"/>
      <c r="M657" s="7"/>
      <c r="N657" s="7"/>
      <c r="O657" s="6"/>
      <c r="P657" s="6"/>
      <c r="Q657" s="12"/>
      <c r="R657" s="10"/>
      <c r="S657" s="11"/>
      <c r="T657" s="10"/>
    </row>
    <row r="658" spans="1:20">
      <c r="A658" s="3"/>
      <c r="B658" s="2"/>
      <c r="C658" s="3"/>
      <c r="D658" s="3"/>
      <c r="E658" s="3"/>
      <c r="F658" s="3"/>
      <c r="G658" s="2"/>
      <c r="H658" s="2"/>
      <c r="I658" s="7"/>
      <c r="J658" s="6"/>
      <c r="K658" s="7"/>
      <c r="L658" s="7"/>
      <c r="M658" s="7"/>
      <c r="N658" s="7"/>
      <c r="O658" s="6"/>
      <c r="P658" s="6"/>
      <c r="Q658" s="12"/>
      <c r="R658" s="10"/>
      <c r="S658" s="11"/>
      <c r="T658" s="10"/>
    </row>
    <row r="659" spans="1:20">
      <c r="A659" s="3"/>
      <c r="B659" s="2"/>
      <c r="C659" s="3"/>
      <c r="D659" s="3"/>
      <c r="E659" s="3"/>
      <c r="F659" s="3"/>
      <c r="G659" s="2"/>
      <c r="H659" s="2"/>
      <c r="I659" s="7"/>
      <c r="J659" s="6"/>
      <c r="K659" s="7"/>
      <c r="L659" s="7"/>
      <c r="M659" s="7"/>
      <c r="N659" s="7"/>
      <c r="O659" s="6"/>
      <c r="P659" s="6"/>
      <c r="Q659" s="12"/>
      <c r="R659" s="10"/>
      <c r="S659" s="11"/>
      <c r="T659" s="10"/>
    </row>
    <row r="660" spans="1:20">
      <c r="A660" s="3"/>
      <c r="B660" s="2"/>
      <c r="C660" s="3"/>
      <c r="D660" s="3"/>
      <c r="E660" s="3"/>
      <c r="F660" s="3"/>
      <c r="G660" s="2"/>
      <c r="H660" s="2"/>
      <c r="I660" s="7"/>
      <c r="J660" s="6"/>
      <c r="K660" s="7"/>
      <c r="L660" s="7"/>
      <c r="M660" s="7"/>
      <c r="N660" s="7"/>
      <c r="O660" s="6"/>
      <c r="P660" s="6"/>
      <c r="Q660" s="12"/>
      <c r="R660" s="10"/>
      <c r="S660" s="11"/>
      <c r="T660" s="10"/>
    </row>
    <row r="661" spans="1:20">
      <c r="A661" s="3"/>
      <c r="B661" s="2"/>
      <c r="C661" s="3"/>
      <c r="D661" s="3"/>
      <c r="E661" s="3"/>
      <c r="F661" s="3"/>
      <c r="G661" s="2"/>
      <c r="H661" s="2"/>
      <c r="I661" s="7"/>
      <c r="J661" s="6"/>
      <c r="K661" s="7"/>
      <c r="L661" s="7"/>
      <c r="M661" s="7"/>
      <c r="N661" s="7"/>
      <c r="O661" s="6"/>
      <c r="P661" s="6"/>
      <c r="Q661" s="12"/>
      <c r="R661" s="10"/>
      <c r="S661" s="11"/>
      <c r="T661" s="10"/>
    </row>
    <row r="662" spans="1:20">
      <c r="A662" s="3"/>
      <c r="B662" s="2"/>
      <c r="C662" s="3"/>
      <c r="D662" s="3"/>
      <c r="E662" s="3"/>
      <c r="F662" s="3"/>
      <c r="G662" s="2"/>
      <c r="H662" s="2"/>
      <c r="I662" s="7"/>
      <c r="J662" s="6"/>
      <c r="K662" s="7"/>
      <c r="L662" s="7"/>
      <c r="M662" s="7"/>
      <c r="N662" s="7"/>
      <c r="O662" s="6"/>
      <c r="P662" s="6"/>
      <c r="Q662" s="12"/>
      <c r="R662" s="10"/>
      <c r="S662" s="11"/>
      <c r="T662" s="10"/>
    </row>
    <row r="663" spans="1:20">
      <c r="A663" s="3"/>
      <c r="B663" s="2"/>
      <c r="C663" s="3"/>
      <c r="D663" s="3"/>
      <c r="E663" s="3"/>
      <c r="F663" s="3"/>
      <c r="G663" s="2"/>
      <c r="H663" s="2"/>
      <c r="I663" s="7"/>
      <c r="J663" s="6"/>
      <c r="K663" s="7"/>
      <c r="L663" s="7"/>
      <c r="M663" s="7"/>
      <c r="N663" s="7"/>
      <c r="O663" s="6"/>
      <c r="P663" s="6"/>
      <c r="Q663" s="12"/>
      <c r="R663" s="10"/>
      <c r="S663" s="11"/>
      <c r="T663" s="10"/>
    </row>
    <row r="664" spans="1:20">
      <c r="A664" s="3"/>
      <c r="B664" s="2"/>
      <c r="C664" s="3"/>
      <c r="D664" s="3"/>
      <c r="E664" s="3"/>
      <c r="F664" s="3"/>
      <c r="G664" s="2"/>
      <c r="H664" s="2"/>
      <c r="I664" s="7"/>
      <c r="J664" s="6"/>
      <c r="K664" s="7"/>
      <c r="L664" s="7"/>
      <c r="M664" s="7"/>
      <c r="N664" s="7"/>
      <c r="O664" s="6"/>
      <c r="P664" s="6"/>
      <c r="Q664" s="12"/>
      <c r="R664" s="10"/>
      <c r="S664" s="11"/>
      <c r="T664" s="10"/>
    </row>
    <row r="665" spans="1:20">
      <c r="A665" s="3"/>
      <c r="B665" s="2"/>
      <c r="C665" s="3"/>
      <c r="D665" s="3"/>
      <c r="E665" s="3"/>
      <c r="F665" s="3"/>
      <c r="G665" s="2"/>
      <c r="H665" s="2"/>
      <c r="I665" s="7"/>
      <c r="J665" s="6"/>
      <c r="K665" s="7"/>
      <c r="L665" s="7"/>
      <c r="M665" s="7"/>
      <c r="N665" s="7"/>
      <c r="O665" s="6"/>
      <c r="P665" s="6"/>
      <c r="Q665" s="12"/>
      <c r="R665" s="10"/>
      <c r="S665" s="11"/>
      <c r="T665" s="10"/>
    </row>
    <row r="666" spans="1:20">
      <c r="A666" s="3"/>
      <c r="B666" s="2"/>
      <c r="C666" s="3"/>
      <c r="D666" s="3"/>
      <c r="E666" s="3"/>
      <c r="F666" s="3"/>
      <c r="G666" s="2"/>
      <c r="H666" s="2"/>
      <c r="I666" s="7"/>
      <c r="J666" s="6"/>
      <c r="K666" s="7"/>
      <c r="L666" s="7"/>
      <c r="M666" s="7"/>
      <c r="N666" s="7"/>
      <c r="O666" s="6"/>
      <c r="P666" s="6"/>
      <c r="Q666" s="12"/>
      <c r="R666" s="10"/>
      <c r="S666" s="11"/>
      <c r="T666" s="10"/>
    </row>
    <row r="667" spans="1:20">
      <c r="A667" s="3"/>
      <c r="B667" s="2"/>
      <c r="C667" s="3"/>
      <c r="D667" s="3"/>
      <c r="E667" s="3"/>
      <c r="F667" s="3"/>
      <c r="G667" s="2"/>
      <c r="H667" s="2"/>
      <c r="I667" s="7"/>
      <c r="J667" s="6"/>
      <c r="K667" s="7"/>
      <c r="L667" s="7"/>
      <c r="M667" s="7"/>
      <c r="N667" s="7"/>
      <c r="O667" s="6"/>
      <c r="P667" s="6"/>
      <c r="Q667" s="12"/>
      <c r="R667" s="10"/>
      <c r="S667" s="11"/>
      <c r="T667" s="10"/>
    </row>
    <row r="668" spans="1:20">
      <c r="A668" s="3"/>
      <c r="B668" s="2"/>
      <c r="C668" s="3"/>
      <c r="D668" s="3"/>
      <c r="E668" s="3"/>
      <c r="F668" s="3"/>
      <c r="G668" s="2"/>
      <c r="H668" s="2"/>
      <c r="I668" s="7"/>
      <c r="J668" s="6"/>
      <c r="K668" s="7"/>
      <c r="L668" s="7"/>
      <c r="M668" s="7"/>
      <c r="N668" s="7"/>
      <c r="O668" s="6"/>
      <c r="P668" s="6"/>
      <c r="Q668" s="12"/>
      <c r="R668" s="10"/>
      <c r="S668" s="11"/>
      <c r="T668" s="10"/>
    </row>
    <row r="669" spans="1:20">
      <c r="A669" s="3"/>
      <c r="B669" s="2"/>
      <c r="C669" s="3"/>
      <c r="D669" s="3"/>
      <c r="E669" s="3"/>
      <c r="F669" s="3"/>
      <c r="G669" s="2"/>
      <c r="H669" s="2"/>
      <c r="I669" s="7"/>
      <c r="J669" s="6"/>
      <c r="K669" s="7"/>
      <c r="L669" s="7"/>
      <c r="M669" s="7"/>
      <c r="N669" s="7"/>
      <c r="O669" s="6"/>
      <c r="P669" s="6"/>
      <c r="Q669" s="12"/>
      <c r="R669" s="10"/>
      <c r="S669" s="11"/>
      <c r="T669" s="10"/>
    </row>
    <row r="670" spans="1:20">
      <c r="A670" s="3"/>
      <c r="B670" s="2"/>
      <c r="C670" s="3"/>
      <c r="D670" s="3"/>
      <c r="E670" s="3"/>
      <c r="F670" s="3"/>
      <c r="G670" s="2"/>
      <c r="H670" s="2"/>
      <c r="I670" s="7"/>
      <c r="J670" s="6"/>
      <c r="K670" s="7"/>
      <c r="L670" s="7"/>
      <c r="M670" s="7"/>
      <c r="N670" s="7"/>
      <c r="O670" s="6"/>
      <c r="P670" s="6"/>
      <c r="Q670" s="12"/>
      <c r="R670" s="10"/>
      <c r="S670" s="11"/>
      <c r="T670" s="10"/>
    </row>
    <row r="671" spans="1:20">
      <c r="A671" s="3"/>
      <c r="B671" s="2"/>
      <c r="C671" s="3"/>
      <c r="D671" s="3"/>
      <c r="E671" s="3"/>
      <c r="F671" s="3"/>
      <c r="G671" s="2"/>
      <c r="H671" s="2"/>
      <c r="I671" s="7"/>
      <c r="J671" s="6"/>
      <c r="K671" s="7"/>
      <c r="L671" s="7"/>
      <c r="M671" s="7"/>
      <c r="N671" s="7"/>
      <c r="O671" s="6"/>
      <c r="P671" s="6"/>
      <c r="Q671" s="12"/>
      <c r="R671" s="10"/>
      <c r="S671" s="11"/>
      <c r="T671" s="10"/>
    </row>
    <row r="672" spans="1:20">
      <c r="A672" s="3"/>
      <c r="B672" s="2"/>
      <c r="C672" s="3"/>
      <c r="D672" s="3"/>
      <c r="E672" s="3"/>
      <c r="F672" s="3"/>
      <c r="G672" s="2"/>
      <c r="H672" s="2"/>
      <c r="I672" s="7"/>
      <c r="J672" s="6"/>
      <c r="K672" s="7"/>
      <c r="L672" s="7"/>
      <c r="M672" s="7"/>
      <c r="N672" s="7"/>
      <c r="O672" s="6"/>
      <c r="P672" s="6"/>
      <c r="Q672" s="12"/>
      <c r="R672" s="10"/>
      <c r="S672" s="11"/>
      <c r="T672" s="10"/>
    </row>
    <row r="673" spans="1:20">
      <c r="A673" s="3"/>
      <c r="B673" s="2"/>
      <c r="C673" s="3"/>
      <c r="D673" s="3"/>
      <c r="E673" s="3"/>
      <c r="F673" s="3"/>
      <c r="G673" s="2"/>
      <c r="H673" s="2"/>
      <c r="I673" s="7"/>
      <c r="J673" s="6"/>
      <c r="K673" s="7"/>
      <c r="L673" s="7"/>
      <c r="M673" s="7"/>
      <c r="N673" s="7"/>
      <c r="O673" s="6"/>
      <c r="P673" s="6"/>
      <c r="Q673" s="12"/>
      <c r="R673" s="10"/>
      <c r="S673" s="11"/>
      <c r="T673" s="10"/>
    </row>
    <row r="674" spans="1:20">
      <c r="A674" s="3"/>
      <c r="B674" s="2"/>
      <c r="C674" s="3"/>
      <c r="D674" s="3"/>
      <c r="E674" s="3"/>
      <c r="F674" s="3"/>
      <c r="G674" s="2"/>
      <c r="H674" s="2"/>
      <c r="I674" s="7"/>
      <c r="J674" s="6"/>
      <c r="K674" s="7"/>
      <c r="L674" s="7"/>
      <c r="M674" s="7"/>
      <c r="N674" s="7"/>
      <c r="O674" s="6"/>
      <c r="P674" s="6"/>
      <c r="Q674" s="12"/>
      <c r="R674" s="10"/>
      <c r="S674" s="11"/>
      <c r="T674" s="10"/>
    </row>
    <row r="675" spans="1:20">
      <c r="A675" s="3"/>
      <c r="B675" s="2"/>
      <c r="C675" s="3"/>
      <c r="D675" s="3"/>
      <c r="E675" s="3"/>
      <c r="F675" s="3"/>
      <c r="G675" s="2"/>
      <c r="H675" s="2"/>
      <c r="I675" s="7"/>
      <c r="J675" s="6"/>
      <c r="K675" s="7"/>
      <c r="L675" s="7"/>
      <c r="M675" s="7"/>
      <c r="N675" s="7"/>
      <c r="O675" s="6"/>
      <c r="P675" s="6"/>
      <c r="Q675" s="12"/>
      <c r="R675" s="10"/>
      <c r="S675" s="11"/>
      <c r="T675" s="10"/>
    </row>
    <row r="676" spans="1:20">
      <c r="A676" s="3"/>
      <c r="B676" s="2"/>
      <c r="C676" s="3"/>
      <c r="D676" s="3"/>
      <c r="E676" s="3"/>
      <c r="F676" s="3"/>
      <c r="G676" s="2"/>
      <c r="H676" s="2"/>
      <c r="I676" s="7"/>
      <c r="J676" s="6"/>
      <c r="K676" s="7"/>
      <c r="L676" s="7"/>
      <c r="M676" s="7"/>
      <c r="N676" s="7"/>
      <c r="O676" s="6"/>
      <c r="P676" s="6"/>
      <c r="Q676" s="12"/>
      <c r="R676" s="10"/>
      <c r="S676" s="11"/>
      <c r="T676" s="10"/>
    </row>
    <row r="677" spans="1:20">
      <c r="A677" s="3"/>
      <c r="B677" s="2"/>
      <c r="C677" s="3"/>
      <c r="D677" s="3"/>
      <c r="E677" s="3"/>
      <c r="F677" s="3"/>
      <c r="G677" s="2"/>
      <c r="H677" s="2"/>
      <c r="I677" s="7"/>
      <c r="J677" s="6"/>
      <c r="K677" s="7"/>
      <c r="L677" s="7"/>
      <c r="M677" s="7"/>
      <c r="N677" s="7"/>
      <c r="O677" s="6"/>
      <c r="P677" s="6"/>
      <c r="Q677" s="12"/>
      <c r="R677" s="10"/>
      <c r="S677" s="11"/>
      <c r="T677" s="10"/>
    </row>
    <row r="678" spans="1:20">
      <c r="A678" s="3"/>
      <c r="B678" s="2"/>
      <c r="C678" s="3"/>
      <c r="D678" s="3"/>
      <c r="E678" s="3"/>
      <c r="F678" s="3"/>
      <c r="G678" s="2"/>
      <c r="H678" s="2"/>
      <c r="I678" s="7"/>
      <c r="J678" s="6"/>
      <c r="K678" s="7"/>
      <c r="L678" s="7"/>
      <c r="M678" s="7"/>
      <c r="N678" s="7"/>
      <c r="O678" s="6"/>
      <c r="P678" s="6"/>
      <c r="Q678" s="12"/>
      <c r="R678" s="10"/>
      <c r="S678" s="11"/>
      <c r="T678" s="10"/>
    </row>
    <row r="679" spans="1:20">
      <c r="A679" s="3"/>
      <c r="B679" s="2"/>
      <c r="C679" s="3"/>
      <c r="D679" s="3"/>
      <c r="E679" s="3"/>
      <c r="F679" s="3"/>
      <c r="G679" s="2"/>
      <c r="H679" s="2"/>
      <c r="I679" s="7"/>
      <c r="J679" s="6"/>
      <c r="K679" s="7"/>
      <c r="L679" s="7"/>
      <c r="M679" s="7"/>
      <c r="N679" s="7"/>
      <c r="O679" s="6"/>
      <c r="P679" s="6"/>
      <c r="Q679" s="12"/>
      <c r="R679" s="10"/>
      <c r="S679" s="11"/>
      <c r="T679" s="10"/>
    </row>
    <row r="680" spans="1:20">
      <c r="A680" s="3"/>
      <c r="B680" s="2"/>
      <c r="C680" s="3"/>
      <c r="D680" s="3"/>
      <c r="E680" s="3"/>
      <c r="F680" s="3"/>
      <c r="G680" s="2"/>
      <c r="H680" s="2"/>
      <c r="I680" s="7"/>
      <c r="J680" s="6"/>
      <c r="K680" s="7"/>
      <c r="L680" s="7"/>
      <c r="M680" s="7"/>
      <c r="N680" s="7"/>
      <c r="O680" s="6"/>
      <c r="P680" s="6"/>
      <c r="Q680" s="12"/>
      <c r="R680" s="10"/>
      <c r="S680" s="11"/>
      <c r="T680" s="10"/>
    </row>
    <row r="681" spans="1:20">
      <c r="A681" s="3"/>
      <c r="B681" s="2"/>
      <c r="C681" s="3"/>
      <c r="D681" s="3"/>
      <c r="E681" s="3"/>
      <c r="F681" s="3"/>
      <c r="G681" s="2"/>
      <c r="H681" s="2"/>
      <c r="I681" s="7"/>
      <c r="J681" s="6"/>
      <c r="K681" s="7"/>
      <c r="L681" s="7"/>
      <c r="M681" s="7"/>
      <c r="N681" s="7"/>
      <c r="O681" s="6"/>
      <c r="P681" s="6"/>
      <c r="Q681" s="12"/>
      <c r="R681" s="10"/>
      <c r="S681" s="11"/>
      <c r="T681" s="10"/>
    </row>
    <row r="682" spans="1:20">
      <c r="A682" s="3"/>
      <c r="B682" s="2"/>
      <c r="C682" s="3"/>
      <c r="D682" s="3"/>
      <c r="E682" s="3"/>
      <c r="F682" s="3"/>
      <c r="G682" s="2"/>
      <c r="H682" s="2"/>
      <c r="I682" s="7"/>
      <c r="J682" s="6"/>
      <c r="K682" s="7"/>
      <c r="L682" s="7"/>
      <c r="M682" s="7"/>
      <c r="N682" s="7"/>
      <c r="O682" s="6"/>
      <c r="P682" s="6"/>
      <c r="Q682" s="12"/>
      <c r="R682" s="10"/>
      <c r="S682" s="11"/>
      <c r="T682" s="10"/>
    </row>
    <row r="683" spans="1:20">
      <c r="A683" s="3"/>
      <c r="B683" s="2"/>
      <c r="C683" s="3"/>
      <c r="D683" s="3"/>
      <c r="E683" s="3"/>
      <c r="F683" s="3"/>
      <c r="G683" s="2"/>
      <c r="H683" s="2"/>
      <c r="I683" s="7"/>
      <c r="J683" s="6"/>
      <c r="K683" s="7"/>
      <c r="L683" s="7"/>
      <c r="M683" s="7"/>
      <c r="N683" s="7"/>
      <c r="O683" s="6"/>
      <c r="P683" s="6"/>
      <c r="Q683" s="12"/>
      <c r="R683" s="10"/>
      <c r="S683" s="11"/>
      <c r="T683" s="10"/>
    </row>
    <row r="684" spans="1:20">
      <c r="A684" s="3"/>
      <c r="B684" s="2"/>
      <c r="C684" s="3"/>
      <c r="D684" s="3"/>
      <c r="E684" s="3"/>
      <c r="F684" s="3"/>
      <c r="G684" s="2"/>
      <c r="H684" s="2"/>
      <c r="I684" s="7"/>
      <c r="J684" s="6"/>
      <c r="K684" s="7"/>
      <c r="L684" s="7"/>
      <c r="M684" s="7"/>
      <c r="N684" s="7"/>
      <c r="O684" s="6"/>
      <c r="P684" s="6"/>
      <c r="Q684" s="12"/>
      <c r="R684" s="10"/>
      <c r="S684" s="11"/>
      <c r="T684" s="10"/>
    </row>
    <row r="685" spans="1:20">
      <c r="A685" s="3"/>
      <c r="B685" s="2"/>
      <c r="C685" s="3"/>
      <c r="D685" s="3"/>
      <c r="E685" s="3"/>
      <c r="F685" s="3"/>
      <c r="G685" s="2"/>
      <c r="H685" s="2"/>
      <c r="I685" s="7"/>
      <c r="J685" s="6"/>
      <c r="K685" s="7"/>
      <c r="L685" s="7"/>
      <c r="M685" s="7"/>
      <c r="N685" s="7"/>
      <c r="O685" s="6"/>
      <c r="P685" s="6"/>
      <c r="Q685" s="12"/>
      <c r="R685" s="10"/>
      <c r="S685" s="11"/>
      <c r="T685" s="10"/>
    </row>
    <row r="686" spans="1:20">
      <c r="A686" s="3"/>
      <c r="B686" s="2"/>
      <c r="C686" s="3"/>
      <c r="D686" s="3"/>
      <c r="E686" s="3"/>
      <c r="F686" s="3"/>
      <c r="G686" s="2"/>
      <c r="H686" s="2"/>
      <c r="I686" s="7"/>
      <c r="J686" s="6"/>
      <c r="K686" s="7"/>
      <c r="L686" s="7"/>
      <c r="M686" s="7"/>
      <c r="N686" s="7"/>
      <c r="O686" s="6"/>
      <c r="P686" s="6"/>
      <c r="Q686" s="12"/>
      <c r="R686" s="10"/>
      <c r="S686" s="11"/>
      <c r="T686" s="10"/>
    </row>
    <row r="687" spans="1:20">
      <c r="A687" s="3"/>
      <c r="B687" s="2"/>
      <c r="C687" s="3"/>
      <c r="D687" s="3"/>
      <c r="E687" s="3"/>
      <c r="F687" s="3"/>
      <c r="G687" s="2"/>
      <c r="H687" s="2"/>
      <c r="I687" s="7"/>
      <c r="J687" s="6"/>
      <c r="K687" s="7"/>
      <c r="L687" s="7"/>
      <c r="M687" s="7"/>
      <c r="N687" s="7"/>
      <c r="O687" s="6"/>
      <c r="P687" s="6"/>
      <c r="Q687" s="12"/>
      <c r="R687" s="10"/>
      <c r="S687" s="11"/>
      <c r="T687" s="10"/>
    </row>
    <row r="688" spans="1:20">
      <c r="A688" s="3"/>
      <c r="B688" s="2"/>
      <c r="C688" s="3"/>
      <c r="D688" s="3"/>
      <c r="E688" s="3"/>
      <c r="F688" s="3"/>
      <c r="G688" s="2"/>
      <c r="H688" s="2"/>
      <c r="I688" s="7"/>
      <c r="J688" s="6"/>
      <c r="K688" s="7"/>
      <c r="L688" s="7"/>
      <c r="M688" s="7"/>
      <c r="N688" s="7"/>
      <c r="O688" s="6"/>
      <c r="P688" s="6"/>
      <c r="Q688" s="12"/>
      <c r="R688" s="10"/>
      <c r="S688" s="11"/>
      <c r="T688" s="10"/>
    </row>
    <row r="689" spans="1:20">
      <c r="A689" s="3"/>
      <c r="B689" s="2"/>
      <c r="C689" s="3"/>
      <c r="D689" s="3"/>
      <c r="E689" s="3"/>
      <c r="F689" s="3"/>
      <c r="G689" s="2"/>
      <c r="H689" s="2"/>
      <c r="I689" s="7"/>
      <c r="J689" s="6"/>
      <c r="K689" s="7"/>
      <c r="L689" s="7"/>
      <c r="M689" s="7"/>
      <c r="N689" s="7"/>
      <c r="O689" s="6"/>
      <c r="P689" s="6"/>
      <c r="Q689" s="12"/>
      <c r="R689" s="10"/>
      <c r="S689" s="11"/>
      <c r="T689" s="10"/>
    </row>
    <row r="690" spans="1:20">
      <c r="A690" s="3"/>
      <c r="B690" s="2"/>
      <c r="C690" s="3"/>
      <c r="D690" s="3"/>
      <c r="E690" s="3"/>
      <c r="F690" s="3"/>
      <c r="G690" s="2"/>
      <c r="H690" s="2"/>
      <c r="I690" s="7"/>
      <c r="J690" s="6"/>
      <c r="K690" s="7"/>
      <c r="L690" s="7"/>
      <c r="M690" s="7"/>
      <c r="N690" s="7"/>
      <c r="O690" s="6"/>
      <c r="P690" s="6"/>
      <c r="Q690" s="12"/>
      <c r="R690" s="10"/>
      <c r="S690" s="11"/>
      <c r="T690" s="10"/>
    </row>
    <row r="691" spans="1:20">
      <c r="A691" s="3"/>
      <c r="B691" s="2"/>
      <c r="C691" s="3"/>
      <c r="D691" s="3"/>
      <c r="E691" s="3"/>
      <c r="F691" s="3"/>
      <c r="G691" s="2"/>
      <c r="H691" s="2"/>
      <c r="I691" s="7"/>
      <c r="J691" s="6"/>
      <c r="K691" s="7"/>
      <c r="L691" s="7"/>
      <c r="M691" s="7"/>
      <c r="N691" s="7"/>
      <c r="O691" s="6"/>
      <c r="P691" s="6"/>
      <c r="Q691" s="12"/>
      <c r="R691" s="10"/>
      <c r="S691" s="11"/>
      <c r="T691" s="10"/>
    </row>
    <row r="692" spans="1:20">
      <c r="A692" s="3"/>
      <c r="B692" s="2"/>
      <c r="C692" s="3"/>
      <c r="D692" s="3"/>
      <c r="E692" s="3"/>
      <c r="F692" s="3"/>
      <c r="G692" s="2"/>
      <c r="H692" s="2"/>
      <c r="I692" s="7"/>
      <c r="J692" s="6"/>
      <c r="K692" s="7"/>
      <c r="L692" s="7"/>
      <c r="M692" s="7"/>
      <c r="N692" s="7"/>
      <c r="O692" s="6"/>
      <c r="P692" s="6"/>
      <c r="Q692" s="12"/>
      <c r="R692" s="10"/>
      <c r="S692" s="11"/>
      <c r="T692" s="10"/>
    </row>
    <row r="693" spans="1:20">
      <c r="A693" s="3"/>
      <c r="B693" s="2"/>
      <c r="C693" s="3"/>
      <c r="D693" s="3"/>
      <c r="E693" s="3"/>
      <c r="F693" s="3"/>
      <c r="G693" s="2"/>
      <c r="H693" s="2"/>
      <c r="I693" s="7"/>
      <c r="J693" s="6"/>
      <c r="K693" s="7"/>
      <c r="L693" s="7"/>
      <c r="M693" s="7"/>
      <c r="N693" s="7"/>
      <c r="O693" s="6"/>
      <c r="P693" s="6"/>
      <c r="Q693" s="12"/>
      <c r="R693" s="10"/>
      <c r="S693" s="11"/>
      <c r="T693" s="10"/>
    </row>
    <row r="694" spans="1:20">
      <c r="A694" s="3"/>
      <c r="B694" s="2"/>
      <c r="C694" s="3"/>
      <c r="D694" s="3"/>
      <c r="E694" s="3"/>
      <c r="F694" s="3"/>
      <c r="G694" s="2"/>
      <c r="H694" s="2"/>
      <c r="I694" s="7"/>
      <c r="J694" s="6"/>
      <c r="K694" s="7"/>
      <c r="L694" s="7"/>
      <c r="M694" s="7"/>
      <c r="N694" s="7"/>
      <c r="O694" s="6"/>
      <c r="P694" s="6"/>
      <c r="Q694" s="12"/>
      <c r="R694" s="10"/>
      <c r="S694" s="11"/>
      <c r="T694" s="10"/>
    </row>
    <row r="695" spans="1:20">
      <c r="A695" s="3"/>
      <c r="B695" s="2"/>
      <c r="C695" s="3"/>
      <c r="D695" s="3"/>
      <c r="E695" s="3"/>
      <c r="F695" s="3"/>
      <c r="G695" s="2"/>
      <c r="H695" s="2"/>
      <c r="I695" s="7"/>
      <c r="J695" s="6"/>
      <c r="K695" s="7"/>
      <c r="L695" s="7"/>
      <c r="M695" s="7"/>
      <c r="N695" s="7"/>
      <c r="O695" s="6"/>
      <c r="P695" s="6"/>
      <c r="Q695" s="12"/>
      <c r="R695" s="10"/>
      <c r="S695" s="11"/>
      <c r="T695" s="10"/>
    </row>
    <row r="696" spans="1:20">
      <c r="A696" s="3"/>
      <c r="B696" s="2"/>
      <c r="C696" s="3"/>
      <c r="D696" s="3"/>
      <c r="E696" s="3"/>
      <c r="F696" s="3"/>
      <c r="G696" s="2"/>
      <c r="H696" s="2"/>
      <c r="I696" s="7"/>
      <c r="J696" s="6"/>
      <c r="K696" s="7"/>
      <c r="L696" s="7"/>
      <c r="M696" s="7"/>
      <c r="N696" s="7"/>
      <c r="O696" s="6"/>
      <c r="P696" s="6"/>
      <c r="Q696" s="12"/>
      <c r="R696" s="10"/>
      <c r="S696" s="11"/>
      <c r="T696" s="10"/>
    </row>
    <row r="697" spans="1:20">
      <c r="A697" s="3"/>
      <c r="B697" s="2"/>
      <c r="C697" s="3"/>
      <c r="D697" s="3"/>
      <c r="E697" s="3"/>
      <c r="F697" s="3"/>
      <c r="G697" s="2"/>
      <c r="H697" s="2"/>
      <c r="I697" s="7"/>
      <c r="J697" s="6"/>
      <c r="K697" s="7"/>
      <c r="L697" s="7"/>
      <c r="M697" s="7"/>
      <c r="N697" s="7"/>
      <c r="O697" s="6"/>
      <c r="P697" s="6"/>
      <c r="Q697" s="12"/>
      <c r="R697" s="10"/>
      <c r="S697" s="11"/>
      <c r="T697" s="10"/>
    </row>
    <row r="698" spans="1:20">
      <c r="A698" s="3"/>
      <c r="B698" s="2"/>
      <c r="C698" s="3"/>
      <c r="D698" s="3"/>
      <c r="E698" s="3"/>
      <c r="F698" s="3"/>
      <c r="G698" s="2"/>
      <c r="H698" s="2"/>
      <c r="I698" s="7"/>
      <c r="J698" s="6"/>
      <c r="K698" s="7"/>
      <c r="L698" s="7"/>
      <c r="M698" s="7"/>
      <c r="N698" s="7"/>
      <c r="O698" s="6"/>
      <c r="P698" s="6"/>
      <c r="Q698" s="12"/>
      <c r="R698" s="10"/>
      <c r="S698" s="11"/>
      <c r="T698" s="10"/>
    </row>
    <row r="699" spans="1:20">
      <c r="A699" s="3"/>
      <c r="B699" s="2"/>
      <c r="C699" s="3"/>
      <c r="D699" s="3"/>
      <c r="E699" s="3"/>
      <c r="F699" s="3"/>
      <c r="G699" s="2"/>
      <c r="H699" s="2"/>
      <c r="I699" s="7"/>
      <c r="J699" s="6"/>
      <c r="K699" s="7"/>
      <c r="L699" s="7"/>
      <c r="M699" s="7"/>
      <c r="N699" s="7"/>
      <c r="O699" s="6"/>
      <c r="P699" s="6"/>
      <c r="Q699" s="12"/>
      <c r="R699" s="10"/>
      <c r="S699" s="11"/>
      <c r="T699" s="10"/>
    </row>
    <row r="700" spans="1:20">
      <c r="A700" s="3"/>
      <c r="B700" s="2"/>
      <c r="C700" s="3"/>
      <c r="D700" s="3"/>
      <c r="E700" s="3"/>
      <c r="F700" s="3"/>
      <c r="G700" s="2"/>
      <c r="H700" s="2"/>
      <c r="I700" s="7"/>
      <c r="J700" s="6"/>
      <c r="K700" s="7"/>
      <c r="L700" s="7"/>
      <c r="M700" s="7"/>
      <c r="N700" s="7"/>
      <c r="O700" s="6"/>
      <c r="P700" s="6"/>
      <c r="Q700" s="12"/>
      <c r="R700" s="10"/>
      <c r="S700" s="11"/>
      <c r="T700" s="10"/>
    </row>
    <row r="701" spans="1:20">
      <c r="A701" s="3"/>
      <c r="B701" s="2"/>
      <c r="C701" s="3"/>
      <c r="D701" s="3"/>
      <c r="E701" s="3"/>
      <c r="F701" s="3"/>
      <c r="G701" s="2"/>
      <c r="H701" s="2"/>
      <c r="I701" s="7"/>
      <c r="J701" s="6"/>
      <c r="K701" s="7"/>
      <c r="L701" s="7"/>
      <c r="M701" s="7"/>
      <c r="N701" s="7"/>
      <c r="O701" s="6"/>
      <c r="P701" s="6"/>
      <c r="Q701" s="12"/>
      <c r="R701" s="10"/>
      <c r="S701" s="11"/>
      <c r="T701" s="10"/>
    </row>
    <row r="702" spans="1:20">
      <c r="A702" s="3"/>
      <c r="B702" s="2"/>
      <c r="C702" s="3"/>
      <c r="D702" s="3"/>
      <c r="E702" s="3"/>
      <c r="F702" s="3"/>
      <c r="G702" s="2"/>
      <c r="H702" s="2"/>
      <c r="I702" s="7"/>
      <c r="J702" s="6"/>
      <c r="K702" s="7"/>
      <c r="L702" s="7"/>
      <c r="M702" s="7"/>
      <c r="N702" s="7"/>
      <c r="O702" s="6"/>
      <c r="P702" s="6"/>
      <c r="Q702" s="12"/>
      <c r="R702" s="10"/>
      <c r="S702" s="11"/>
      <c r="T702" s="10"/>
    </row>
    <row r="703" spans="1:20">
      <c r="A703" s="3"/>
      <c r="B703" s="2"/>
      <c r="C703" s="3"/>
      <c r="D703" s="3"/>
      <c r="E703" s="3"/>
      <c r="F703" s="3"/>
      <c r="G703" s="2"/>
      <c r="H703" s="2"/>
      <c r="I703" s="7"/>
      <c r="J703" s="6"/>
      <c r="K703" s="7"/>
      <c r="L703" s="7"/>
      <c r="M703" s="7"/>
      <c r="N703" s="7"/>
      <c r="O703" s="6"/>
      <c r="P703" s="6"/>
      <c r="Q703" s="12"/>
      <c r="R703" s="10"/>
      <c r="S703" s="11"/>
      <c r="T703" s="10"/>
    </row>
    <row r="704" spans="1:20">
      <c r="A704" s="3"/>
      <c r="B704" s="2"/>
      <c r="C704" s="3"/>
      <c r="D704" s="3"/>
      <c r="E704" s="3"/>
      <c r="F704" s="3"/>
      <c r="G704" s="2"/>
      <c r="H704" s="2"/>
      <c r="I704" s="7"/>
      <c r="J704" s="6"/>
      <c r="K704" s="7"/>
      <c r="L704" s="7"/>
      <c r="M704" s="7"/>
      <c r="N704" s="7"/>
      <c r="O704" s="6"/>
      <c r="P704" s="6"/>
      <c r="Q704" s="12"/>
      <c r="R704" s="10"/>
      <c r="S704" s="11"/>
      <c r="T704" s="10"/>
    </row>
    <row r="705" spans="1:20">
      <c r="A705" s="3"/>
      <c r="B705" s="2"/>
      <c r="C705" s="3"/>
      <c r="D705" s="3"/>
      <c r="E705" s="3"/>
      <c r="F705" s="3"/>
      <c r="G705" s="2"/>
      <c r="H705" s="2"/>
      <c r="I705" s="7"/>
      <c r="J705" s="6"/>
      <c r="K705" s="7"/>
      <c r="L705" s="7"/>
      <c r="M705" s="7"/>
      <c r="N705" s="7"/>
      <c r="O705" s="6"/>
      <c r="P705" s="6"/>
      <c r="Q705" s="12"/>
      <c r="R705" s="10"/>
      <c r="S705" s="11"/>
      <c r="T705" s="10"/>
    </row>
    <row r="706" spans="1:20">
      <c r="A706" s="3"/>
      <c r="B706" s="2"/>
      <c r="C706" s="3"/>
      <c r="D706" s="3"/>
      <c r="E706" s="3"/>
      <c r="F706" s="3"/>
      <c r="G706" s="2"/>
      <c r="H706" s="2"/>
      <c r="I706" s="7"/>
      <c r="J706" s="6"/>
      <c r="K706" s="7"/>
      <c r="L706" s="7"/>
      <c r="M706" s="7"/>
      <c r="N706" s="7"/>
      <c r="O706" s="6"/>
      <c r="P706" s="6"/>
      <c r="Q706" s="12"/>
      <c r="R706" s="10"/>
      <c r="S706" s="11"/>
      <c r="T706" s="10"/>
    </row>
    <row r="707" spans="1:20">
      <c r="A707" s="3"/>
      <c r="B707" s="2"/>
      <c r="C707" s="3"/>
      <c r="D707" s="3"/>
      <c r="E707" s="3"/>
      <c r="F707" s="3"/>
      <c r="G707" s="2"/>
      <c r="H707" s="2"/>
      <c r="I707" s="7"/>
      <c r="J707" s="6"/>
      <c r="K707" s="7"/>
      <c r="L707" s="7"/>
      <c r="M707" s="7"/>
      <c r="N707" s="7"/>
      <c r="O707" s="6"/>
      <c r="P707" s="6"/>
      <c r="Q707" s="12"/>
      <c r="R707" s="10"/>
      <c r="S707" s="11"/>
      <c r="T707" s="10"/>
    </row>
    <row r="708" spans="1:20">
      <c r="A708" s="3"/>
      <c r="B708" s="2"/>
      <c r="C708" s="3"/>
      <c r="D708" s="3"/>
      <c r="E708" s="3"/>
      <c r="F708" s="3"/>
      <c r="G708" s="2"/>
      <c r="H708" s="2"/>
      <c r="I708" s="7"/>
      <c r="J708" s="6"/>
      <c r="K708" s="7"/>
      <c r="L708" s="7"/>
      <c r="M708" s="7"/>
      <c r="N708" s="7"/>
      <c r="O708" s="6"/>
      <c r="P708" s="6"/>
      <c r="Q708" s="12"/>
      <c r="R708" s="10"/>
      <c r="S708" s="11"/>
      <c r="T708" s="10"/>
    </row>
    <row r="709" spans="1:20">
      <c r="A709" s="3"/>
      <c r="B709" s="2"/>
      <c r="C709" s="3"/>
      <c r="D709" s="3"/>
      <c r="E709" s="3"/>
      <c r="F709" s="3"/>
      <c r="G709" s="2"/>
      <c r="H709" s="2"/>
      <c r="I709" s="7"/>
      <c r="J709" s="6"/>
      <c r="K709" s="7"/>
      <c r="L709" s="7"/>
      <c r="M709" s="7"/>
      <c r="N709" s="7"/>
      <c r="O709" s="6"/>
      <c r="P709" s="6"/>
      <c r="Q709" s="12"/>
      <c r="R709" s="10"/>
      <c r="S709" s="11"/>
      <c r="T709" s="10"/>
    </row>
    <row r="710" spans="1:20">
      <c r="A710" s="3"/>
      <c r="B710" s="2"/>
      <c r="C710" s="3"/>
      <c r="D710" s="3"/>
      <c r="E710" s="3"/>
      <c r="F710" s="3"/>
      <c r="G710" s="2"/>
      <c r="H710" s="2"/>
      <c r="I710" s="7"/>
      <c r="J710" s="6"/>
      <c r="K710" s="7"/>
      <c r="L710" s="7"/>
      <c r="M710" s="7"/>
      <c r="N710" s="7"/>
      <c r="O710" s="6"/>
      <c r="P710" s="6"/>
      <c r="Q710" s="12"/>
      <c r="R710" s="10"/>
      <c r="S710" s="11"/>
      <c r="T710" s="10"/>
    </row>
    <row r="711" spans="1:20">
      <c r="A711" s="3"/>
      <c r="B711" s="2"/>
      <c r="C711" s="3"/>
      <c r="D711" s="3"/>
      <c r="E711" s="3"/>
      <c r="F711" s="3"/>
      <c r="G711" s="2"/>
      <c r="H711" s="2"/>
      <c r="I711" s="7"/>
      <c r="J711" s="6"/>
      <c r="K711" s="7"/>
      <c r="L711" s="7"/>
      <c r="M711" s="7"/>
      <c r="N711" s="7"/>
      <c r="O711" s="6"/>
      <c r="P711" s="6"/>
      <c r="Q711" s="12"/>
      <c r="R711" s="10"/>
      <c r="S711" s="11"/>
      <c r="T711" s="10"/>
    </row>
    <row r="712" spans="1:20">
      <c r="A712" s="3"/>
      <c r="B712" s="2"/>
      <c r="C712" s="3"/>
      <c r="D712" s="3"/>
      <c r="E712" s="3"/>
      <c r="F712" s="3"/>
      <c r="G712" s="2"/>
      <c r="H712" s="2"/>
      <c r="I712" s="7"/>
      <c r="J712" s="6"/>
      <c r="K712" s="7"/>
      <c r="L712" s="7"/>
      <c r="M712" s="7"/>
      <c r="N712" s="7"/>
      <c r="O712" s="6"/>
      <c r="P712" s="6"/>
      <c r="Q712" s="12"/>
      <c r="R712" s="10"/>
      <c r="S712" s="11"/>
      <c r="T712" s="10"/>
    </row>
    <row r="713" spans="1:20">
      <c r="A713" s="3"/>
      <c r="B713" s="2"/>
      <c r="C713" s="3"/>
      <c r="D713" s="3"/>
      <c r="E713" s="3"/>
      <c r="F713" s="3"/>
      <c r="G713" s="2"/>
      <c r="H713" s="2"/>
      <c r="I713" s="7"/>
      <c r="J713" s="6"/>
      <c r="K713" s="7"/>
      <c r="L713" s="7"/>
      <c r="M713" s="7"/>
      <c r="N713" s="7"/>
      <c r="O713" s="6"/>
      <c r="P713" s="6"/>
      <c r="Q713" s="12"/>
      <c r="R713" s="10"/>
      <c r="S713" s="11"/>
      <c r="T713" s="10"/>
    </row>
    <row r="714" spans="1:20">
      <c r="A714" s="3"/>
      <c r="B714" s="2"/>
      <c r="C714" s="3"/>
      <c r="D714" s="3"/>
      <c r="E714" s="3"/>
      <c r="F714" s="3"/>
      <c r="G714" s="2"/>
      <c r="H714" s="2"/>
      <c r="I714" s="7"/>
      <c r="J714" s="6"/>
      <c r="K714" s="7"/>
      <c r="L714" s="7"/>
      <c r="M714" s="7"/>
      <c r="N714" s="7"/>
      <c r="O714" s="6"/>
      <c r="P714" s="6"/>
      <c r="Q714" s="12"/>
      <c r="R714" s="10"/>
      <c r="S714" s="11"/>
      <c r="T714" s="10"/>
    </row>
    <row r="715" spans="1:20">
      <c r="A715" s="3"/>
      <c r="B715" s="2"/>
      <c r="C715" s="3"/>
      <c r="D715" s="3"/>
      <c r="E715" s="3"/>
      <c r="F715" s="3"/>
      <c r="G715" s="2"/>
      <c r="H715" s="2"/>
      <c r="I715" s="7"/>
      <c r="J715" s="6"/>
      <c r="K715" s="7"/>
      <c r="L715" s="7"/>
      <c r="M715" s="7"/>
      <c r="N715" s="7"/>
      <c r="O715" s="6"/>
      <c r="P715" s="6"/>
      <c r="Q715" s="12"/>
      <c r="R715" s="10"/>
      <c r="S715" s="11"/>
      <c r="T715" s="10"/>
    </row>
    <row r="716" spans="1:20">
      <c r="A716" s="3"/>
      <c r="B716" s="2"/>
      <c r="C716" s="3"/>
      <c r="D716" s="3"/>
      <c r="E716" s="3"/>
      <c r="F716" s="3"/>
      <c r="G716" s="2"/>
      <c r="H716" s="2"/>
      <c r="I716" s="7"/>
      <c r="J716" s="6"/>
      <c r="K716" s="7"/>
      <c r="L716" s="7"/>
      <c r="M716" s="7"/>
      <c r="N716" s="7"/>
      <c r="O716" s="6"/>
      <c r="P716" s="6"/>
      <c r="Q716" s="12"/>
      <c r="R716" s="10"/>
      <c r="S716" s="11"/>
      <c r="T716" s="10"/>
    </row>
    <row r="717" spans="1:20">
      <c r="A717" s="3"/>
      <c r="B717" s="2"/>
      <c r="C717" s="3"/>
      <c r="D717" s="3"/>
      <c r="E717" s="3"/>
      <c r="F717" s="3"/>
      <c r="G717" s="2"/>
      <c r="H717" s="2"/>
      <c r="I717" s="7"/>
      <c r="J717" s="6"/>
      <c r="K717" s="7"/>
      <c r="L717" s="7"/>
      <c r="M717" s="7"/>
      <c r="N717" s="7"/>
      <c r="O717" s="6"/>
      <c r="P717" s="6"/>
      <c r="Q717" s="12"/>
      <c r="R717" s="10"/>
      <c r="S717" s="11"/>
      <c r="T717" s="10"/>
    </row>
    <row r="718" spans="1:20">
      <c r="A718" s="3"/>
      <c r="B718" s="2"/>
      <c r="C718" s="3"/>
      <c r="D718" s="3"/>
      <c r="E718" s="3"/>
      <c r="F718" s="3"/>
      <c r="G718" s="2"/>
      <c r="H718" s="2"/>
      <c r="I718" s="7"/>
      <c r="J718" s="6"/>
      <c r="K718" s="7"/>
      <c r="L718" s="7"/>
      <c r="M718" s="7"/>
      <c r="N718" s="7"/>
      <c r="O718" s="6"/>
      <c r="P718" s="6"/>
      <c r="Q718" s="12"/>
      <c r="R718" s="10"/>
      <c r="S718" s="11"/>
      <c r="T718" s="10"/>
    </row>
    <row r="719" spans="1:20">
      <c r="A719" s="3"/>
      <c r="B719" s="2"/>
      <c r="C719" s="3"/>
      <c r="D719" s="3"/>
      <c r="E719" s="3"/>
      <c r="F719" s="3"/>
      <c r="G719" s="2"/>
      <c r="H719" s="2"/>
      <c r="I719" s="7"/>
      <c r="J719" s="6"/>
      <c r="K719" s="7"/>
      <c r="L719" s="7"/>
      <c r="M719" s="7"/>
      <c r="N719" s="7"/>
      <c r="O719" s="6"/>
      <c r="P719" s="6"/>
      <c r="Q719" s="12"/>
      <c r="R719" s="10"/>
      <c r="S719" s="11"/>
      <c r="T719" s="10"/>
    </row>
    <row r="720" spans="1:20">
      <c r="A720" s="3"/>
      <c r="B720" s="2"/>
      <c r="C720" s="3"/>
      <c r="D720" s="3"/>
      <c r="E720" s="3"/>
      <c r="F720" s="3"/>
      <c r="G720" s="2"/>
      <c r="H720" s="2"/>
      <c r="I720" s="7"/>
      <c r="J720" s="6"/>
      <c r="K720" s="7"/>
      <c r="L720" s="7"/>
      <c r="M720" s="7"/>
      <c r="N720" s="7"/>
      <c r="O720" s="6"/>
      <c r="P720" s="6"/>
      <c r="Q720" s="12"/>
      <c r="R720" s="10"/>
      <c r="S720" s="11"/>
      <c r="T720" s="10"/>
    </row>
    <row r="721" spans="1:20">
      <c r="A721" s="3"/>
      <c r="B721" s="2"/>
      <c r="C721" s="3"/>
      <c r="D721" s="3"/>
      <c r="E721" s="3"/>
      <c r="F721" s="3"/>
      <c r="G721" s="2"/>
      <c r="H721" s="2"/>
      <c r="I721" s="7"/>
      <c r="J721" s="6"/>
      <c r="K721" s="7"/>
      <c r="L721" s="7"/>
      <c r="M721" s="7"/>
      <c r="N721" s="7"/>
      <c r="O721" s="6"/>
      <c r="P721" s="6"/>
      <c r="Q721" s="12"/>
      <c r="R721" s="10"/>
      <c r="S721" s="11"/>
      <c r="T721" s="10"/>
    </row>
    <row r="722" spans="1:20">
      <c r="A722" s="3"/>
      <c r="B722" s="2"/>
      <c r="C722" s="3"/>
      <c r="D722" s="3"/>
      <c r="E722" s="3"/>
      <c r="F722" s="3"/>
      <c r="G722" s="2"/>
      <c r="H722" s="2"/>
      <c r="I722" s="7"/>
      <c r="J722" s="6"/>
      <c r="K722" s="7"/>
      <c r="L722" s="7"/>
      <c r="M722" s="7"/>
      <c r="N722" s="7"/>
      <c r="O722" s="6"/>
      <c r="P722" s="6"/>
      <c r="Q722" s="12"/>
      <c r="R722" s="10"/>
      <c r="S722" s="11"/>
      <c r="T722" s="10"/>
    </row>
    <row r="723" spans="1:20">
      <c r="A723" s="3"/>
      <c r="B723" s="2"/>
      <c r="C723" s="3"/>
      <c r="D723" s="3"/>
      <c r="E723" s="3"/>
      <c r="F723" s="3"/>
      <c r="G723" s="2"/>
      <c r="H723" s="2"/>
      <c r="I723" s="7"/>
      <c r="J723" s="6"/>
      <c r="K723" s="7"/>
      <c r="L723" s="7"/>
      <c r="M723" s="7"/>
      <c r="N723" s="7"/>
      <c r="O723" s="6"/>
      <c r="P723" s="6"/>
      <c r="Q723" s="12"/>
      <c r="R723" s="10"/>
      <c r="S723" s="11"/>
      <c r="T723" s="10"/>
    </row>
    <row r="724" spans="1:20">
      <c r="A724" s="3"/>
      <c r="B724" s="2"/>
      <c r="C724" s="3"/>
      <c r="D724" s="3"/>
      <c r="E724" s="3"/>
      <c r="F724" s="3"/>
      <c r="G724" s="2"/>
      <c r="H724" s="2"/>
      <c r="I724" s="7"/>
      <c r="J724" s="6"/>
      <c r="K724" s="7"/>
      <c r="L724" s="7"/>
      <c r="M724" s="7"/>
      <c r="N724" s="7"/>
      <c r="O724" s="6"/>
      <c r="P724" s="6"/>
      <c r="Q724" s="12"/>
      <c r="R724" s="10"/>
      <c r="S724" s="11"/>
      <c r="T724" s="10"/>
    </row>
    <row r="725" spans="1:20">
      <c r="A725" s="3"/>
      <c r="B725" s="2"/>
      <c r="C725" s="3"/>
      <c r="D725" s="3"/>
      <c r="E725" s="3"/>
      <c r="F725" s="3"/>
      <c r="G725" s="2"/>
      <c r="H725" s="2"/>
      <c r="I725" s="7"/>
      <c r="J725" s="6"/>
      <c r="K725" s="7"/>
      <c r="L725" s="7"/>
      <c r="M725" s="7"/>
      <c r="N725" s="7"/>
      <c r="O725" s="6"/>
      <c r="P725" s="6"/>
      <c r="Q725" s="12"/>
      <c r="R725" s="10"/>
      <c r="S725" s="11"/>
      <c r="T725" s="10"/>
    </row>
    <row r="726" spans="1:20">
      <c r="A726" s="3"/>
      <c r="B726" s="2"/>
      <c r="C726" s="3"/>
      <c r="D726" s="3"/>
      <c r="E726" s="3"/>
      <c r="F726" s="3"/>
      <c r="G726" s="2"/>
      <c r="H726" s="2"/>
      <c r="I726" s="7"/>
      <c r="J726" s="6"/>
      <c r="K726" s="7"/>
      <c r="L726" s="7"/>
      <c r="M726" s="7"/>
      <c r="N726" s="7"/>
      <c r="O726" s="6"/>
      <c r="P726" s="6"/>
      <c r="Q726" s="12"/>
      <c r="R726" s="10"/>
      <c r="S726" s="11"/>
      <c r="T726" s="10"/>
    </row>
    <row r="727" spans="1:20">
      <c r="A727" s="3"/>
      <c r="B727" s="2"/>
      <c r="C727" s="3"/>
      <c r="D727" s="3"/>
      <c r="E727" s="3"/>
      <c r="F727" s="3"/>
      <c r="G727" s="2"/>
      <c r="H727" s="2"/>
      <c r="I727" s="7"/>
      <c r="J727" s="6"/>
      <c r="K727" s="7"/>
      <c r="L727" s="7"/>
      <c r="M727" s="7"/>
      <c r="N727" s="7"/>
      <c r="O727" s="6"/>
      <c r="P727" s="6"/>
      <c r="Q727" s="12"/>
      <c r="R727" s="10"/>
      <c r="S727" s="11"/>
      <c r="T727" s="10"/>
    </row>
    <row r="728" spans="1:20">
      <c r="A728" s="3"/>
      <c r="B728" s="2"/>
      <c r="C728" s="3"/>
      <c r="D728" s="3"/>
      <c r="E728" s="3"/>
      <c r="F728" s="3"/>
      <c r="G728" s="2"/>
      <c r="H728" s="2"/>
      <c r="I728" s="7"/>
      <c r="J728" s="6"/>
      <c r="K728" s="7"/>
      <c r="L728" s="7"/>
      <c r="M728" s="7"/>
      <c r="N728" s="7"/>
      <c r="O728" s="6"/>
      <c r="P728" s="6"/>
      <c r="Q728" s="12"/>
      <c r="R728" s="10"/>
      <c r="S728" s="11"/>
      <c r="T728" s="10"/>
    </row>
    <row r="729" spans="1:20">
      <c r="A729" s="3"/>
      <c r="B729" s="2"/>
      <c r="C729" s="3"/>
      <c r="D729" s="3"/>
      <c r="E729" s="3"/>
      <c r="F729" s="3"/>
      <c r="G729" s="2"/>
      <c r="H729" s="2"/>
      <c r="I729" s="7"/>
      <c r="J729" s="6"/>
      <c r="K729" s="7"/>
      <c r="L729" s="7"/>
      <c r="M729" s="7"/>
      <c r="N729" s="7"/>
      <c r="O729" s="6"/>
      <c r="P729" s="6"/>
      <c r="Q729" s="12"/>
      <c r="R729" s="10"/>
      <c r="S729" s="11"/>
      <c r="T729" s="10"/>
    </row>
    <row r="730" spans="1:20">
      <c r="A730" s="3"/>
      <c r="B730" s="2"/>
      <c r="C730" s="3"/>
      <c r="D730" s="3"/>
      <c r="E730" s="3"/>
      <c r="F730" s="3"/>
      <c r="G730" s="2"/>
      <c r="H730" s="2"/>
      <c r="I730" s="7"/>
      <c r="J730" s="6"/>
      <c r="K730" s="7"/>
      <c r="L730" s="7"/>
      <c r="M730" s="7"/>
      <c r="N730" s="7"/>
      <c r="O730" s="6"/>
      <c r="P730" s="6"/>
      <c r="Q730" s="12"/>
      <c r="R730" s="10"/>
      <c r="S730" s="11"/>
      <c r="T730" s="10"/>
    </row>
    <row r="731" spans="1:20">
      <c r="A731" s="3"/>
      <c r="B731" s="2"/>
      <c r="C731" s="3"/>
      <c r="D731" s="3"/>
      <c r="E731" s="3"/>
      <c r="F731" s="3"/>
      <c r="G731" s="2"/>
      <c r="H731" s="2"/>
      <c r="I731" s="7"/>
      <c r="J731" s="6"/>
      <c r="K731" s="7"/>
      <c r="L731" s="7"/>
      <c r="M731" s="7"/>
      <c r="N731" s="7"/>
      <c r="O731" s="6"/>
      <c r="P731" s="6"/>
      <c r="Q731" s="12"/>
      <c r="R731" s="10"/>
      <c r="S731" s="11"/>
      <c r="T731" s="10"/>
    </row>
    <row r="732" spans="1:20">
      <c r="A732" s="3"/>
      <c r="B732" s="2"/>
      <c r="C732" s="3"/>
      <c r="D732" s="3"/>
      <c r="E732" s="3"/>
      <c r="F732" s="3"/>
      <c r="G732" s="2"/>
      <c r="H732" s="2"/>
      <c r="I732" s="7"/>
      <c r="J732" s="6"/>
      <c r="K732" s="7"/>
      <c r="L732" s="7"/>
      <c r="M732" s="7"/>
      <c r="N732" s="7"/>
      <c r="O732" s="6"/>
      <c r="P732" s="6"/>
      <c r="Q732" s="12"/>
      <c r="R732" s="10"/>
      <c r="S732" s="11"/>
      <c r="T732" s="10"/>
    </row>
    <row r="733" spans="1:20">
      <c r="A733" s="3"/>
      <c r="B733" s="2"/>
      <c r="C733" s="3"/>
      <c r="D733" s="3"/>
      <c r="E733" s="3"/>
      <c r="F733" s="3"/>
      <c r="G733" s="2"/>
      <c r="H733" s="2"/>
      <c r="I733" s="7"/>
      <c r="J733" s="6"/>
      <c r="K733" s="7"/>
      <c r="L733" s="7"/>
      <c r="M733" s="7"/>
      <c r="N733" s="7"/>
      <c r="O733" s="6"/>
      <c r="P733" s="6"/>
      <c r="Q733" s="12"/>
      <c r="R733" s="10"/>
      <c r="S733" s="11"/>
      <c r="T733" s="10"/>
    </row>
    <row r="734" spans="1:20">
      <c r="A734" s="3"/>
      <c r="B734" s="2"/>
      <c r="C734" s="3"/>
      <c r="D734" s="3"/>
      <c r="E734" s="3"/>
      <c r="F734" s="3"/>
      <c r="G734" s="2"/>
      <c r="H734" s="2"/>
      <c r="I734" s="7"/>
      <c r="J734" s="6"/>
      <c r="K734" s="7"/>
      <c r="L734" s="7"/>
      <c r="M734" s="7"/>
      <c r="N734" s="7"/>
      <c r="O734" s="6"/>
      <c r="P734" s="6"/>
      <c r="Q734" s="12"/>
      <c r="R734" s="10"/>
      <c r="S734" s="11"/>
      <c r="T734" s="10"/>
    </row>
    <row r="735" spans="1:20">
      <c r="A735" s="3"/>
      <c r="B735" s="2"/>
      <c r="C735" s="3"/>
      <c r="D735" s="3"/>
      <c r="E735" s="3"/>
      <c r="F735" s="3"/>
      <c r="G735" s="2"/>
      <c r="H735" s="2"/>
      <c r="I735" s="7"/>
      <c r="J735" s="6"/>
      <c r="K735" s="7"/>
      <c r="L735" s="7"/>
      <c r="M735" s="7"/>
      <c r="N735" s="7"/>
      <c r="O735" s="6"/>
      <c r="P735" s="6"/>
      <c r="Q735" s="12"/>
      <c r="R735" s="10"/>
      <c r="S735" s="11"/>
      <c r="T735" s="10"/>
    </row>
    <row r="736" spans="1:20">
      <c r="A736" s="3"/>
      <c r="B736" s="2"/>
      <c r="C736" s="3"/>
      <c r="D736" s="3"/>
      <c r="E736" s="3"/>
      <c r="F736" s="3"/>
      <c r="G736" s="2"/>
      <c r="H736" s="2"/>
      <c r="I736" s="7"/>
      <c r="J736" s="6"/>
      <c r="K736" s="7"/>
      <c r="L736" s="7"/>
      <c r="M736" s="7"/>
      <c r="N736" s="7"/>
      <c r="O736" s="6"/>
      <c r="P736" s="6"/>
      <c r="Q736" s="12"/>
      <c r="R736" s="10"/>
      <c r="S736" s="11"/>
      <c r="T736" s="10"/>
    </row>
    <row r="737" spans="1:20">
      <c r="A737" s="3"/>
      <c r="B737" s="2"/>
      <c r="C737" s="3"/>
      <c r="D737" s="3"/>
      <c r="E737" s="3"/>
      <c r="F737" s="3"/>
      <c r="G737" s="2"/>
      <c r="H737" s="2"/>
      <c r="I737" s="7"/>
      <c r="J737" s="6"/>
      <c r="K737" s="7"/>
      <c r="L737" s="7"/>
      <c r="M737" s="7"/>
      <c r="N737" s="7"/>
      <c r="O737" s="6"/>
      <c r="P737" s="6"/>
      <c r="Q737" s="12"/>
      <c r="R737" s="10"/>
      <c r="S737" s="11"/>
      <c r="T737" s="10"/>
    </row>
    <row r="738" spans="1:20">
      <c r="A738" s="3"/>
      <c r="B738" s="2"/>
      <c r="C738" s="3"/>
      <c r="D738" s="3"/>
      <c r="E738" s="3"/>
      <c r="F738" s="3"/>
      <c r="G738" s="2"/>
      <c r="H738" s="2"/>
      <c r="I738" s="7"/>
      <c r="J738" s="6"/>
      <c r="K738" s="7"/>
      <c r="L738" s="7"/>
      <c r="M738" s="7"/>
      <c r="N738" s="7"/>
      <c r="O738" s="6"/>
      <c r="P738" s="6"/>
      <c r="Q738" s="12"/>
      <c r="R738" s="10"/>
      <c r="S738" s="11"/>
      <c r="T738" s="10"/>
    </row>
    <row r="739" spans="1:20">
      <c r="A739" s="3"/>
      <c r="B739" s="2"/>
      <c r="C739" s="3"/>
      <c r="D739" s="3"/>
      <c r="E739" s="3"/>
      <c r="F739" s="3"/>
      <c r="G739" s="2"/>
      <c r="H739" s="2"/>
      <c r="I739" s="7"/>
      <c r="J739" s="6"/>
      <c r="K739" s="7"/>
      <c r="L739" s="7"/>
      <c r="M739" s="7"/>
      <c r="N739" s="7"/>
      <c r="O739" s="6"/>
      <c r="P739" s="6"/>
      <c r="Q739" s="12"/>
      <c r="R739" s="10"/>
      <c r="S739" s="11"/>
      <c r="T739" s="10"/>
    </row>
    <row r="740" spans="1:20">
      <c r="A740" s="3"/>
      <c r="B740" s="2"/>
      <c r="C740" s="3"/>
      <c r="D740" s="3"/>
      <c r="E740" s="3"/>
      <c r="F740" s="3"/>
      <c r="G740" s="2"/>
      <c r="H740" s="2"/>
      <c r="I740" s="7"/>
      <c r="J740" s="6"/>
      <c r="K740" s="7"/>
      <c r="L740" s="7"/>
      <c r="M740" s="7"/>
      <c r="N740" s="7"/>
      <c r="O740" s="6"/>
      <c r="P740" s="6"/>
      <c r="Q740" s="12"/>
      <c r="R740" s="10"/>
      <c r="S740" s="11"/>
      <c r="T740" s="10"/>
    </row>
    <row r="741" spans="1:20">
      <c r="A741" s="3"/>
      <c r="B741" s="2"/>
      <c r="C741" s="3"/>
      <c r="D741" s="3"/>
      <c r="E741" s="3"/>
      <c r="F741" s="3"/>
      <c r="G741" s="2"/>
      <c r="H741" s="2"/>
      <c r="I741" s="7"/>
      <c r="J741" s="6"/>
      <c r="K741" s="7"/>
      <c r="L741" s="7"/>
      <c r="M741" s="7"/>
      <c r="N741" s="7"/>
      <c r="O741" s="6"/>
      <c r="P741" s="6"/>
      <c r="Q741" s="12"/>
      <c r="R741" s="10"/>
      <c r="S741" s="11"/>
      <c r="T741" s="10"/>
    </row>
    <row r="742" spans="1:20">
      <c r="A742" s="3"/>
      <c r="B742" s="2"/>
      <c r="C742" s="3"/>
      <c r="D742" s="3"/>
      <c r="E742" s="3"/>
      <c r="F742" s="3"/>
      <c r="G742" s="2"/>
      <c r="H742" s="2"/>
      <c r="I742" s="7"/>
      <c r="J742" s="6"/>
      <c r="K742" s="7"/>
      <c r="L742" s="7"/>
      <c r="M742" s="7"/>
      <c r="N742" s="7"/>
      <c r="O742" s="6"/>
      <c r="P742" s="6"/>
      <c r="Q742" s="12"/>
      <c r="R742" s="10"/>
      <c r="S742" s="11"/>
      <c r="T742" s="10"/>
    </row>
    <row r="743" spans="1:20">
      <c r="A743" s="3"/>
      <c r="B743" s="2"/>
      <c r="C743" s="3"/>
      <c r="D743" s="3"/>
      <c r="E743" s="3"/>
      <c r="F743" s="3"/>
      <c r="G743" s="2"/>
      <c r="H743" s="2"/>
      <c r="I743" s="7"/>
      <c r="J743" s="6"/>
      <c r="K743" s="7"/>
      <c r="L743" s="7"/>
      <c r="M743" s="7"/>
      <c r="N743" s="7"/>
      <c r="O743" s="6"/>
      <c r="P743" s="6"/>
      <c r="Q743" s="12"/>
      <c r="R743" s="10"/>
      <c r="S743" s="11"/>
      <c r="T743" s="10"/>
    </row>
    <row r="744" spans="1:20">
      <c r="A744" s="3"/>
      <c r="B744" s="2"/>
      <c r="C744" s="3"/>
      <c r="D744" s="3"/>
      <c r="E744" s="3"/>
      <c r="F744" s="3"/>
      <c r="G744" s="2"/>
      <c r="H744" s="2"/>
      <c r="I744" s="7"/>
      <c r="J744" s="6"/>
      <c r="K744" s="7"/>
      <c r="L744" s="7"/>
      <c r="M744" s="7"/>
      <c r="N744" s="7"/>
      <c r="O744" s="6"/>
      <c r="P744" s="6"/>
      <c r="Q744" s="12"/>
      <c r="R744" s="10"/>
      <c r="S744" s="11"/>
      <c r="T744" s="10"/>
    </row>
    <row r="745" spans="1:20">
      <c r="A745" s="3"/>
      <c r="B745" s="2"/>
      <c r="C745" s="3"/>
      <c r="D745" s="3"/>
      <c r="E745" s="3"/>
      <c r="F745" s="3"/>
      <c r="G745" s="2"/>
      <c r="H745" s="2"/>
      <c r="I745" s="7"/>
      <c r="J745" s="6"/>
      <c r="K745" s="7"/>
      <c r="L745" s="7"/>
      <c r="M745" s="7"/>
      <c r="N745" s="7"/>
      <c r="O745" s="6"/>
      <c r="P745" s="6"/>
      <c r="Q745" s="12"/>
      <c r="R745" s="10"/>
      <c r="S745" s="11"/>
      <c r="T745" s="10"/>
    </row>
    <row r="746" spans="1:20">
      <c r="A746" s="3"/>
      <c r="B746" s="2"/>
      <c r="C746" s="3"/>
      <c r="D746" s="3"/>
      <c r="E746" s="3"/>
      <c r="F746" s="3"/>
      <c r="G746" s="2"/>
      <c r="H746" s="2"/>
      <c r="I746" s="7"/>
      <c r="J746" s="6"/>
      <c r="K746" s="7"/>
      <c r="L746" s="7"/>
      <c r="M746" s="7"/>
      <c r="N746" s="7"/>
      <c r="O746" s="6"/>
      <c r="P746" s="6"/>
      <c r="Q746" s="12"/>
      <c r="R746" s="10"/>
      <c r="S746" s="11"/>
      <c r="T746" s="10"/>
    </row>
    <row r="747" spans="1:20">
      <c r="A747" s="3"/>
      <c r="B747" s="2"/>
      <c r="C747" s="3"/>
      <c r="D747" s="3"/>
      <c r="E747" s="3"/>
      <c r="F747" s="3"/>
      <c r="G747" s="2"/>
      <c r="H747" s="2"/>
      <c r="I747" s="7"/>
      <c r="J747" s="6"/>
      <c r="K747" s="7"/>
      <c r="L747" s="7"/>
      <c r="M747" s="7"/>
      <c r="N747" s="7"/>
      <c r="O747" s="6"/>
      <c r="P747" s="6"/>
      <c r="Q747" s="12"/>
      <c r="R747" s="10"/>
      <c r="S747" s="11"/>
      <c r="T747" s="10"/>
    </row>
    <row r="748" spans="1:20">
      <c r="A748" s="3"/>
      <c r="B748" s="2"/>
      <c r="C748" s="3"/>
      <c r="D748" s="3"/>
      <c r="E748" s="3"/>
      <c r="F748" s="3"/>
      <c r="G748" s="2"/>
      <c r="H748" s="2"/>
      <c r="I748" s="7"/>
      <c r="J748" s="6"/>
      <c r="K748" s="7"/>
      <c r="L748" s="7"/>
      <c r="M748" s="7"/>
      <c r="N748" s="7"/>
      <c r="O748" s="6"/>
      <c r="P748" s="6"/>
      <c r="Q748" s="12"/>
      <c r="R748" s="10"/>
      <c r="S748" s="11"/>
      <c r="T748" s="10"/>
    </row>
    <row r="749" spans="1:20">
      <c r="A749" s="3"/>
      <c r="B749" s="2"/>
      <c r="C749" s="3"/>
      <c r="D749" s="3"/>
      <c r="E749" s="3"/>
      <c r="F749" s="3"/>
      <c r="G749" s="2"/>
      <c r="H749" s="2"/>
      <c r="I749" s="7"/>
      <c r="J749" s="6"/>
      <c r="K749" s="7"/>
      <c r="L749" s="7"/>
      <c r="M749" s="7"/>
      <c r="N749" s="7"/>
      <c r="O749" s="6"/>
      <c r="P749" s="6"/>
      <c r="Q749" s="12"/>
      <c r="R749" s="10"/>
      <c r="S749" s="11"/>
      <c r="T749" s="10"/>
    </row>
    <row r="750" spans="1:20">
      <c r="A750" s="3"/>
      <c r="B750" s="2"/>
      <c r="C750" s="3"/>
      <c r="D750" s="3"/>
      <c r="E750" s="3"/>
      <c r="F750" s="3"/>
      <c r="G750" s="2"/>
      <c r="H750" s="2"/>
      <c r="I750" s="7"/>
      <c r="J750" s="6"/>
      <c r="K750" s="7"/>
      <c r="L750" s="7"/>
      <c r="M750" s="7"/>
      <c r="N750" s="7"/>
      <c r="O750" s="6"/>
      <c r="P750" s="6"/>
      <c r="Q750" s="12"/>
      <c r="R750" s="10"/>
      <c r="S750" s="11"/>
      <c r="T750" s="10"/>
    </row>
    <row r="751" spans="1:20">
      <c r="A751" s="3"/>
      <c r="B751" s="2"/>
      <c r="C751" s="3"/>
      <c r="D751" s="3"/>
      <c r="E751" s="3"/>
      <c r="F751" s="3"/>
      <c r="G751" s="2"/>
      <c r="H751" s="2"/>
      <c r="I751" s="7"/>
      <c r="J751" s="6"/>
      <c r="K751" s="7"/>
      <c r="L751" s="7"/>
      <c r="M751" s="7"/>
      <c r="N751" s="7"/>
      <c r="O751" s="6"/>
      <c r="P751" s="6"/>
      <c r="Q751" s="12"/>
      <c r="R751" s="10"/>
      <c r="S751" s="11"/>
      <c r="T751" s="10"/>
    </row>
    <row r="752" spans="1:20">
      <c r="A752" s="3"/>
      <c r="B752" s="2"/>
      <c r="C752" s="3"/>
      <c r="D752" s="3"/>
      <c r="E752" s="3"/>
      <c r="F752" s="3"/>
      <c r="G752" s="2"/>
      <c r="H752" s="2"/>
      <c r="I752" s="7"/>
      <c r="J752" s="6"/>
      <c r="K752" s="7"/>
      <c r="L752" s="7"/>
      <c r="M752" s="7"/>
      <c r="N752" s="7"/>
      <c r="O752" s="6"/>
      <c r="P752" s="6"/>
      <c r="Q752" s="12"/>
      <c r="R752" s="10"/>
      <c r="S752" s="11"/>
      <c r="T752" s="10"/>
    </row>
    <row r="753" spans="1:20">
      <c r="A753" s="3"/>
      <c r="B753" s="2"/>
      <c r="C753" s="3"/>
      <c r="D753" s="3"/>
      <c r="E753" s="3"/>
      <c r="F753" s="3"/>
      <c r="G753" s="2"/>
      <c r="H753" s="2"/>
      <c r="I753" s="7"/>
      <c r="J753" s="6"/>
      <c r="K753" s="7"/>
      <c r="L753" s="7"/>
      <c r="M753" s="7"/>
      <c r="N753" s="7"/>
      <c r="O753" s="6"/>
      <c r="P753" s="6"/>
      <c r="Q753" s="12"/>
      <c r="R753" s="10"/>
      <c r="S753" s="11"/>
      <c r="T753" s="10"/>
    </row>
    <row r="754" spans="1:20">
      <c r="A754" s="3"/>
      <c r="B754" s="2"/>
      <c r="C754" s="3"/>
      <c r="D754" s="3"/>
      <c r="E754" s="3"/>
      <c r="F754" s="3"/>
      <c r="G754" s="2"/>
      <c r="H754" s="2"/>
      <c r="I754" s="7"/>
      <c r="J754" s="6"/>
      <c r="K754" s="7"/>
      <c r="L754" s="7"/>
      <c r="M754" s="7"/>
      <c r="N754" s="7"/>
      <c r="O754" s="6"/>
      <c r="P754" s="6"/>
      <c r="Q754" s="12"/>
      <c r="R754" s="10"/>
      <c r="S754" s="11"/>
      <c r="T754" s="10"/>
    </row>
    <row r="755" spans="1:20">
      <c r="A755" s="3"/>
      <c r="B755" s="2"/>
      <c r="C755" s="3"/>
      <c r="D755" s="3"/>
      <c r="E755" s="3"/>
      <c r="F755" s="3"/>
      <c r="G755" s="2"/>
      <c r="H755" s="2"/>
      <c r="I755" s="7"/>
      <c r="J755" s="6"/>
      <c r="K755" s="7"/>
      <c r="L755" s="7"/>
      <c r="M755" s="7"/>
      <c r="N755" s="7"/>
      <c r="O755" s="6"/>
      <c r="P755" s="6"/>
      <c r="Q755" s="12"/>
      <c r="R755" s="10"/>
      <c r="S755" s="11"/>
      <c r="T755" s="10"/>
    </row>
    <row r="756" spans="1:20">
      <c r="A756" s="3"/>
      <c r="B756" s="2"/>
      <c r="C756" s="3"/>
      <c r="D756" s="3"/>
      <c r="E756" s="3"/>
      <c r="F756" s="3"/>
      <c r="G756" s="2"/>
      <c r="H756" s="2"/>
      <c r="I756" s="7"/>
      <c r="J756" s="6"/>
      <c r="K756" s="7"/>
      <c r="L756" s="7"/>
      <c r="M756" s="7"/>
      <c r="N756" s="7"/>
      <c r="O756" s="6"/>
      <c r="P756" s="6"/>
      <c r="Q756" s="12"/>
      <c r="R756" s="10"/>
      <c r="S756" s="11"/>
      <c r="T756" s="10"/>
    </row>
    <row r="757" spans="1:20">
      <c r="A757" s="3"/>
      <c r="B757" s="2"/>
      <c r="C757" s="3"/>
      <c r="D757" s="3"/>
      <c r="E757" s="3"/>
      <c r="F757" s="3"/>
      <c r="G757" s="2"/>
      <c r="H757" s="2"/>
      <c r="I757" s="7"/>
      <c r="J757" s="6"/>
      <c r="K757" s="7"/>
      <c r="L757" s="7"/>
      <c r="M757" s="7"/>
      <c r="N757" s="7"/>
      <c r="O757" s="6"/>
      <c r="P757" s="6"/>
      <c r="Q757" s="12"/>
      <c r="R757" s="10"/>
      <c r="S757" s="11"/>
      <c r="T757" s="10"/>
    </row>
    <row r="758" spans="1:20">
      <c r="A758" s="3"/>
      <c r="B758" s="2"/>
      <c r="C758" s="3"/>
      <c r="D758" s="3"/>
      <c r="E758" s="3"/>
      <c r="F758" s="3"/>
      <c r="G758" s="2"/>
      <c r="H758" s="2"/>
      <c r="I758" s="7"/>
      <c r="J758" s="6"/>
      <c r="K758" s="7"/>
      <c r="L758" s="7"/>
      <c r="M758" s="7"/>
      <c r="N758" s="7"/>
      <c r="O758" s="6"/>
      <c r="P758" s="6"/>
      <c r="Q758" s="12"/>
      <c r="R758" s="10"/>
      <c r="S758" s="11"/>
      <c r="T758" s="10"/>
    </row>
    <row r="759" spans="1:20">
      <c r="A759" s="3"/>
      <c r="B759" s="2"/>
      <c r="C759" s="3"/>
      <c r="D759" s="3"/>
      <c r="E759" s="3"/>
      <c r="F759" s="3"/>
      <c r="G759" s="2"/>
      <c r="H759" s="2"/>
      <c r="I759" s="7"/>
      <c r="J759" s="6"/>
      <c r="K759" s="7"/>
      <c r="L759" s="7"/>
      <c r="M759" s="7"/>
      <c r="N759" s="7"/>
      <c r="O759" s="6"/>
      <c r="P759" s="6"/>
      <c r="Q759" s="12"/>
      <c r="R759" s="10"/>
      <c r="S759" s="11"/>
      <c r="T759" s="10"/>
    </row>
    <row r="760" spans="1:20">
      <c r="A760" s="3"/>
      <c r="B760" s="2"/>
      <c r="C760" s="3"/>
      <c r="D760" s="3"/>
      <c r="E760" s="3"/>
      <c r="F760" s="3"/>
      <c r="G760" s="2"/>
      <c r="H760" s="2"/>
      <c r="I760" s="7"/>
      <c r="J760" s="6"/>
      <c r="K760" s="7"/>
      <c r="L760" s="7"/>
      <c r="M760" s="7"/>
      <c r="N760" s="7"/>
      <c r="O760" s="6"/>
      <c r="P760" s="6"/>
      <c r="Q760" s="12"/>
      <c r="R760" s="10"/>
      <c r="S760" s="11"/>
      <c r="T760" s="10"/>
    </row>
    <row r="761" spans="1:20">
      <c r="A761" s="3"/>
      <c r="B761" s="2"/>
      <c r="C761" s="3"/>
      <c r="D761" s="3"/>
      <c r="E761" s="3"/>
      <c r="F761" s="3"/>
      <c r="G761" s="2"/>
      <c r="H761" s="2"/>
      <c r="I761" s="7"/>
      <c r="J761" s="6"/>
      <c r="K761" s="7"/>
      <c r="L761" s="7"/>
      <c r="M761" s="7"/>
      <c r="N761" s="7"/>
      <c r="O761" s="6"/>
      <c r="P761" s="6"/>
      <c r="Q761" s="12"/>
      <c r="R761" s="10"/>
      <c r="S761" s="11"/>
      <c r="T761" s="10"/>
    </row>
    <row r="762" spans="1:20">
      <c r="A762" s="3"/>
      <c r="B762" s="2"/>
      <c r="C762" s="3"/>
      <c r="D762" s="3"/>
      <c r="E762" s="3"/>
      <c r="F762" s="3"/>
      <c r="G762" s="2"/>
      <c r="H762" s="2"/>
      <c r="I762" s="7"/>
      <c r="J762" s="6"/>
      <c r="K762" s="7"/>
      <c r="L762" s="7"/>
      <c r="M762" s="7"/>
      <c r="N762" s="7"/>
      <c r="O762" s="6"/>
      <c r="P762" s="6"/>
      <c r="Q762" s="12"/>
      <c r="R762" s="10"/>
      <c r="S762" s="11"/>
      <c r="T762" s="10"/>
    </row>
    <row r="763" spans="1:20">
      <c r="A763" s="3"/>
      <c r="B763" s="2"/>
      <c r="C763" s="3"/>
      <c r="D763" s="3"/>
      <c r="E763" s="3"/>
      <c r="F763" s="3"/>
      <c r="G763" s="2"/>
      <c r="H763" s="2"/>
      <c r="I763" s="7"/>
      <c r="J763" s="6"/>
      <c r="K763" s="7"/>
      <c r="L763" s="7"/>
      <c r="M763" s="7"/>
      <c r="N763" s="7"/>
      <c r="O763" s="6"/>
      <c r="P763" s="6"/>
      <c r="Q763" s="12"/>
      <c r="R763" s="10"/>
      <c r="S763" s="11"/>
      <c r="T763" s="10"/>
    </row>
    <row r="764" spans="1:20">
      <c r="A764" s="3"/>
      <c r="B764" s="2"/>
      <c r="C764" s="3"/>
      <c r="D764" s="3"/>
      <c r="E764" s="3"/>
      <c r="F764" s="3"/>
      <c r="G764" s="2"/>
      <c r="H764" s="2"/>
      <c r="I764" s="7"/>
      <c r="J764" s="6"/>
      <c r="K764" s="7"/>
      <c r="L764" s="7"/>
      <c r="M764" s="7"/>
      <c r="N764" s="7"/>
      <c r="O764" s="6"/>
      <c r="P764" s="6"/>
      <c r="Q764" s="12"/>
      <c r="R764" s="10"/>
      <c r="S764" s="11"/>
      <c r="T764" s="10"/>
    </row>
    <row r="765" spans="1:20">
      <c r="A765" s="3"/>
      <c r="B765" s="2"/>
      <c r="C765" s="3"/>
      <c r="D765" s="3"/>
      <c r="E765" s="3"/>
      <c r="F765" s="3"/>
      <c r="G765" s="2"/>
      <c r="H765" s="2"/>
      <c r="I765" s="7"/>
      <c r="J765" s="6"/>
      <c r="K765" s="7"/>
      <c r="L765" s="7"/>
      <c r="M765" s="7"/>
      <c r="N765" s="7"/>
      <c r="O765" s="6"/>
      <c r="P765" s="6"/>
      <c r="Q765" s="12"/>
      <c r="R765" s="10"/>
      <c r="S765" s="11"/>
      <c r="T765" s="10"/>
    </row>
    <row r="766" spans="1:20">
      <c r="A766" s="3"/>
      <c r="B766" s="2"/>
      <c r="C766" s="3"/>
      <c r="D766" s="3"/>
      <c r="E766" s="3"/>
      <c r="F766" s="3"/>
      <c r="G766" s="2"/>
      <c r="H766" s="2"/>
      <c r="I766" s="7"/>
      <c r="J766" s="6"/>
      <c r="K766" s="7"/>
      <c r="L766" s="7"/>
      <c r="M766" s="7"/>
      <c r="N766" s="7"/>
      <c r="O766" s="6"/>
      <c r="P766" s="6"/>
      <c r="Q766" s="12"/>
      <c r="R766" s="10"/>
      <c r="S766" s="11"/>
      <c r="T766" s="10"/>
    </row>
    <row r="767" spans="1:20">
      <c r="A767" s="3"/>
      <c r="B767" s="2"/>
      <c r="C767" s="3"/>
      <c r="D767" s="3"/>
      <c r="E767" s="3"/>
      <c r="F767" s="3"/>
      <c r="G767" s="2"/>
      <c r="H767" s="2"/>
      <c r="I767" s="7"/>
      <c r="J767" s="6"/>
      <c r="K767" s="7"/>
      <c r="L767" s="7"/>
      <c r="M767" s="7"/>
      <c r="N767" s="7"/>
      <c r="O767" s="6"/>
      <c r="P767" s="6"/>
      <c r="Q767" s="12"/>
      <c r="R767" s="10"/>
      <c r="S767" s="11"/>
      <c r="T767" s="10"/>
    </row>
    <row r="768" spans="1:20">
      <c r="A768" s="3"/>
      <c r="B768" s="2"/>
      <c r="C768" s="3"/>
      <c r="D768" s="3"/>
      <c r="E768" s="3"/>
      <c r="F768" s="3"/>
      <c r="G768" s="2"/>
      <c r="H768" s="2"/>
      <c r="I768" s="7"/>
      <c r="J768" s="6"/>
      <c r="K768" s="7"/>
      <c r="L768" s="7"/>
      <c r="M768" s="7"/>
      <c r="N768" s="7"/>
      <c r="O768" s="6"/>
      <c r="P768" s="6"/>
      <c r="Q768" s="12"/>
      <c r="R768" s="10"/>
      <c r="S768" s="11"/>
      <c r="T768" s="10"/>
    </row>
    <row r="769" spans="1:20">
      <c r="A769" s="3"/>
      <c r="B769" s="2"/>
      <c r="C769" s="3"/>
      <c r="D769" s="3"/>
      <c r="E769" s="3"/>
      <c r="F769" s="3"/>
      <c r="G769" s="2"/>
      <c r="H769" s="2"/>
      <c r="I769" s="7"/>
      <c r="J769" s="6"/>
      <c r="K769" s="7"/>
      <c r="L769" s="7"/>
      <c r="M769" s="7"/>
      <c r="N769" s="7"/>
      <c r="O769" s="6"/>
      <c r="P769" s="6"/>
      <c r="Q769" s="12"/>
      <c r="R769" s="10"/>
      <c r="S769" s="11"/>
      <c r="T769" s="10"/>
    </row>
    <row r="770" spans="1:20">
      <c r="A770" s="3"/>
      <c r="B770" s="2"/>
      <c r="C770" s="3"/>
      <c r="D770" s="3"/>
      <c r="E770" s="3"/>
      <c r="F770" s="3"/>
      <c r="G770" s="2"/>
      <c r="H770" s="2"/>
      <c r="I770" s="7"/>
      <c r="J770" s="6"/>
      <c r="K770" s="7"/>
      <c r="L770" s="7"/>
      <c r="M770" s="7"/>
      <c r="N770" s="7"/>
      <c r="O770" s="6"/>
      <c r="P770" s="6"/>
      <c r="Q770" s="12"/>
      <c r="R770" s="10"/>
      <c r="S770" s="11"/>
      <c r="T770" s="10"/>
    </row>
    <row r="771" spans="1:20">
      <c r="A771" s="3"/>
      <c r="B771" s="2"/>
      <c r="C771" s="3"/>
      <c r="D771" s="3"/>
      <c r="E771" s="3"/>
      <c r="F771" s="3"/>
      <c r="G771" s="2"/>
      <c r="H771" s="2"/>
      <c r="I771" s="7"/>
      <c r="J771" s="6"/>
      <c r="K771" s="7"/>
      <c r="L771" s="7"/>
      <c r="M771" s="7"/>
      <c r="N771" s="7"/>
      <c r="O771" s="6"/>
      <c r="P771" s="6"/>
      <c r="Q771" s="12"/>
      <c r="R771" s="10"/>
      <c r="S771" s="11"/>
      <c r="T771" s="10"/>
    </row>
    <row r="772" spans="1:20">
      <c r="A772" s="3"/>
      <c r="B772" s="2"/>
      <c r="C772" s="3"/>
      <c r="D772" s="3"/>
      <c r="E772" s="3"/>
      <c r="F772" s="3"/>
      <c r="G772" s="2"/>
      <c r="H772" s="2"/>
      <c r="I772" s="7"/>
      <c r="J772" s="6"/>
      <c r="K772" s="7"/>
      <c r="L772" s="7"/>
      <c r="M772" s="7"/>
      <c r="N772" s="7"/>
      <c r="O772" s="6"/>
      <c r="P772" s="6"/>
      <c r="Q772" s="12"/>
      <c r="R772" s="10"/>
      <c r="S772" s="11"/>
      <c r="T772" s="10"/>
    </row>
    <row r="773" spans="1:20">
      <c r="A773" s="3"/>
      <c r="B773" s="2"/>
      <c r="C773" s="3"/>
      <c r="D773" s="3"/>
      <c r="E773" s="3"/>
      <c r="F773" s="3"/>
      <c r="G773" s="2"/>
      <c r="H773" s="2"/>
      <c r="I773" s="7"/>
      <c r="J773" s="6"/>
      <c r="K773" s="7"/>
      <c r="L773" s="7"/>
      <c r="M773" s="7"/>
      <c r="N773" s="7"/>
      <c r="O773" s="6"/>
      <c r="P773" s="6"/>
      <c r="Q773" s="12"/>
      <c r="R773" s="10"/>
      <c r="S773" s="11"/>
      <c r="T773" s="10"/>
    </row>
    <row r="774" spans="1:20">
      <c r="A774" s="3"/>
      <c r="B774" s="2"/>
      <c r="C774" s="3"/>
      <c r="D774" s="3"/>
      <c r="E774" s="3"/>
      <c r="F774" s="3"/>
      <c r="G774" s="2"/>
      <c r="H774" s="2"/>
      <c r="I774" s="7"/>
      <c r="J774" s="6"/>
      <c r="K774" s="7"/>
      <c r="L774" s="7"/>
      <c r="M774" s="7"/>
      <c r="N774" s="7"/>
      <c r="O774" s="6"/>
      <c r="P774" s="6"/>
      <c r="Q774" s="12"/>
      <c r="R774" s="10"/>
      <c r="S774" s="11"/>
      <c r="T774" s="10"/>
    </row>
    <row r="775" spans="1:20">
      <c r="A775" s="3"/>
      <c r="B775" s="2"/>
      <c r="C775" s="3"/>
      <c r="D775" s="3"/>
      <c r="E775" s="3"/>
      <c r="F775" s="3"/>
      <c r="G775" s="2"/>
      <c r="H775" s="2"/>
      <c r="I775" s="7"/>
      <c r="J775" s="6"/>
      <c r="K775" s="7"/>
      <c r="L775" s="7"/>
      <c r="M775" s="7"/>
      <c r="N775" s="7"/>
      <c r="O775" s="6"/>
      <c r="P775" s="6"/>
      <c r="Q775" s="12"/>
      <c r="R775" s="10"/>
      <c r="S775" s="11"/>
      <c r="T775" s="10"/>
    </row>
    <row r="776" spans="1:20">
      <c r="A776" s="3"/>
      <c r="B776" s="2"/>
      <c r="C776" s="3"/>
      <c r="D776" s="3"/>
      <c r="E776" s="3"/>
      <c r="F776" s="3"/>
      <c r="G776" s="2"/>
      <c r="H776" s="2"/>
      <c r="I776" s="7"/>
      <c r="J776" s="6"/>
      <c r="K776" s="7"/>
      <c r="L776" s="7"/>
      <c r="M776" s="7"/>
      <c r="N776" s="7"/>
      <c r="O776" s="6"/>
      <c r="P776" s="6"/>
      <c r="Q776" s="12"/>
      <c r="R776" s="10"/>
      <c r="S776" s="11"/>
      <c r="T776" s="10"/>
    </row>
    <row r="777" spans="1:20">
      <c r="A777" s="3"/>
      <c r="B777" s="2"/>
      <c r="C777" s="3"/>
      <c r="D777" s="3"/>
      <c r="E777" s="3"/>
      <c r="F777" s="3"/>
      <c r="G777" s="2"/>
      <c r="H777" s="2"/>
      <c r="I777" s="7"/>
      <c r="J777" s="6"/>
      <c r="K777" s="7"/>
      <c r="L777" s="7"/>
      <c r="M777" s="7"/>
      <c r="N777" s="7"/>
      <c r="O777" s="6"/>
      <c r="P777" s="6"/>
      <c r="Q777" s="12"/>
      <c r="R777" s="10"/>
      <c r="S777" s="11"/>
      <c r="T777" s="10"/>
    </row>
    <row r="778" spans="1:20">
      <c r="A778" s="3"/>
      <c r="B778" s="2"/>
      <c r="C778" s="3"/>
      <c r="D778" s="3"/>
      <c r="E778" s="3"/>
      <c r="F778" s="3"/>
      <c r="G778" s="2"/>
      <c r="H778" s="2"/>
      <c r="I778" s="7"/>
      <c r="J778" s="6"/>
      <c r="K778" s="7"/>
      <c r="L778" s="7"/>
      <c r="M778" s="7"/>
      <c r="N778" s="7"/>
      <c r="O778" s="6"/>
      <c r="P778" s="6"/>
      <c r="Q778" s="12"/>
      <c r="R778" s="10"/>
      <c r="S778" s="11"/>
      <c r="T778" s="10"/>
    </row>
    <row r="779" spans="1:20">
      <c r="A779" s="3"/>
      <c r="B779" s="2"/>
      <c r="C779" s="3"/>
      <c r="D779" s="3"/>
      <c r="E779" s="3"/>
      <c r="F779" s="3"/>
      <c r="G779" s="2"/>
      <c r="H779" s="2"/>
      <c r="I779" s="7"/>
      <c r="J779" s="6"/>
      <c r="K779" s="7"/>
      <c r="L779" s="7"/>
      <c r="M779" s="7"/>
      <c r="N779" s="7"/>
      <c r="O779" s="6"/>
      <c r="P779" s="6"/>
      <c r="Q779" s="12"/>
      <c r="R779" s="10"/>
      <c r="S779" s="11"/>
      <c r="T779" s="10"/>
    </row>
    <row r="780" spans="1:20">
      <c r="A780" s="3"/>
      <c r="B780" s="2"/>
      <c r="C780" s="3"/>
      <c r="D780" s="3"/>
      <c r="E780" s="3"/>
      <c r="F780" s="3"/>
      <c r="G780" s="2"/>
      <c r="H780" s="2"/>
      <c r="I780" s="7"/>
      <c r="J780" s="6"/>
      <c r="K780" s="7"/>
      <c r="L780" s="7"/>
      <c r="M780" s="7"/>
      <c r="N780" s="7"/>
      <c r="O780" s="6"/>
      <c r="P780" s="6"/>
      <c r="Q780" s="12"/>
      <c r="R780" s="10"/>
      <c r="S780" s="11"/>
      <c r="T780" s="10"/>
    </row>
    <row r="781" spans="1:20">
      <c r="A781" s="3"/>
      <c r="B781" s="2"/>
      <c r="C781" s="3"/>
      <c r="D781" s="3"/>
      <c r="E781" s="3"/>
      <c r="F781" s="3"/>
      <c r="G781" s="2"/>
      <c r="H781" s="2"/>
      <c r="I781" s="7"/>
      <c r="J781" s="6"/>
      <c r="K781" s="7"/>
      <c r="L781" s="7"/>
      <c r="M781" s="7"/>
      <c r="N781" s="7"/>
      <c r="O781" s="6"/>
      <c r="P781" s="6"/>
      <c r="Q781" s="12"/>
      <c r="R781" s="10"/>
      <c r="S781" s="11"/>
      <c r="T781" s="10"/>
    </row>
    <row r="782" spans="1:20">
      <c r="A782" s="3"/>
      <c r="B782" s="2"/>
      <c r="C782" s="3"/>
      <c r="D782" s="3"/>
      <c r="E782" s="3"/>
      <c r="F782" s="3"/>
      <c r="G782" s="2"/>
      <c r="H782" s="2"/>
      <c r="I782" s="7"/>
      <c r="J782" s="6"/>
      <c r="K782" s="7"/>
      <c r="L782" s="7"/>
      <c r="M782" s="7"/>
      <c r="N782" s="7"/>
      <c r="O782" s="6"/>
      <c r="P782" s="6"/>
      <c r="Q782" s="12"/>
      <c r="R782" s="10"/>
      <c r="S782" s="11"/>
      <c r="T782" s="10"/>
    </row>
    <row r="783" spans="1:20">
      <c r="A783" s="3"/>
      <c r="B783" s="2"/>
      <c r="C783" s="3"/>
      <c r="D783" s="3"/>
      <c r="E783" s="3"/>
      <c r="F783" s="3"/>
      <c r="G783" s="2"/>
      <c r="H783" s="2"/>
      <c r="I783" s="7"/>
      <c r="J783" s="6"/>
      <c r="K783" s="7"/>
      <c r="L783" s="7"/>
      <c r="M783" s="7"/>
      <c r="N783" s="7"/>
      <c r="O783" s="6"/>
      <c r="P783" s="6"/>
      <c r="Q783" s="12"/>
      <c r="R783" s="10"/>
      <c r="S783" s="11"/>
      <c r="T783" s="10"/>
    </row>
    <row r="784" spans="1:20">
      <c r="A784" s="3"/>
      <c r="B784" s="2"/>
      <c r="C784" s="3"/>
      <c r="D784" s="3"/>
      <c r="E784" s="3"/>
      <c r="F784" s="3"/>
      <c r="G784" s="2"/>
      <c r="H784" s="2"/>
      <c r="I784" s="7"/>
      <c r="J784" s="6"/>
      <c r="K784" s="7"/>
      <c r="L784" s="7"/>
      <c r="M784" s="7"/>
      <c r="N784" s="7"/>
      <c r="O784" s="6"/>
      <c r="P784" s="6"/>
      <c r="Q784" s="12"/>
      <c r="R784" s="10"/>
      <c r="S784" s="11"/>
      <c r="T784" s="10"/>
    </row>
    <row r="785" spans="1:20">
      <c r="A785" s="3"/>
      <c r="B785" s="2"/>
      <c r="C785" s="3"/>
      <c r="D785" s="3"/>
      <c r="E785" s="3"/>
      <c r="F785" s="3"/>
      <c r="G785" s="2"/>
      <c r="H785" s="2"/>
      <c r="I785" s="7"/>
      <c r="J785" s="6"/>
      <c r="K785" s="7"/>
      <c r="L785" s="7"/>
      <c r="M785" s="7"/>
      <c r="N785" s="7"/>
      <c r="O785" s="6"/>
      <c r="P785" s="6"/>
      <c r="Q785" s="12"/>
      <c r="R785" s="10"/>
      <c r="S785" s="11"/>
      <c r="T785" s="10"/>
    </row>
    <row r="786" spans="1:20">
      <c r="A786" s="3"/>
      <c r="B786" s="2"/>
      <c r="C786" s="3"/>
      <c r="D786" s="3"/>
      <c r="E786" s="3"/>
      <c r="F786" s="3"/>
      <c r="G786" s="2"/>
      <c r="H786" s="2"/>
      <c r="I786" s="7"/>
      <c r="J786" s="6"/>
      <c r="K786" s="7"/>
      <c r="L786" s="7"/>
      <c r="M786" s="7"/>
      <c r="N786" s="7"/>
      <c r="O786" s="6"/>
      <c r="P786" s="6"/>
      <c r="Q786" s="12"/>
      <c r="R786" s="10"/>
      <c r="S786" s="11"/>
      <c r="T786" s="10"/>
    </row>
    <row r="787" spans="1:20">
      <c r="A787" s="3"/>
      <c r="B787" s="2"/>
      <c r="C787" s="3"/>
      <c r="D787" s="3"/>
      <c r="E787" s="3"/>
      <c r="F787" s="3"/>
      <c r="G787" s="2"/>
      <c r="H787" s="2"/>
      <c r="I787" s="7"/>
      <c r="J787" s="6"/>
      <c r="K787" s="7"/>
      <c r="L787" s="7"/>
      <c r="M787" s="7"/>
      <c r="N787" s="7"/>
      <c r="O787" s="6"/>
      <c r="P787" s="6"/>
      <c r="Q787" s="12"/>
      <c r="R787" s="10"/>
      <c r="S787" s="11"/>
      <c r="T787" s="10"/>
    </row>
    <row r="788" spans="1:20">
      <c r="A788" s="3"/>
      <c r="B788" s="2"/>
      <c r="C788" s="3"/>
      <c r="D788" s="3"/>
      <c r="E788" s="3"/>
      <c r="F788" s="3"/>
      <c r="G788" s="2"/>
      <c r="H788" s="2"/>
      <c r="I788" s="7"/>
      <c r="J788" s="6"/>
      <c r="K788" s="7"/>
      <c r="L788" s="7"/>
      <c r="M788" s="7"/>
      <c r="N788" s="7"/>
      <c r="O788" s="6"/>
      <c r="P788" s="6"/>
      <c r="Q788" s="12"/>
      <c r="R788" s="10"/>
      <c r="S788" s="11"/>
      <c r="T788" s="10"/>
    </row>
    <row r="789" spans="1:20">
      <c r="A789" s="3"/>
      <c r="B789" s="2"/>
      <c r="C789" s="3"/>
      <c r="D789" s="3"/>
      <c r="E789" s="3"/>
      <c r="F789" s="3"/>
      <c r="G789" s="2"/>
      <c r="H789" s="2"/>
      <c r="I789" s="7"/>
      <c r="J789" s="6"/>
      <c r="K789" s="7"/>
      <c r="L789" s="7"/>
      <c r="M789" s="7"/>
      <c r="N789" s="7"/>
      <c r="O789" s="6"/>
      <c r="P789" s="6"/>
      <c r="Q789" s="12"/>
      <c r="R789" s="10"/>
      <c r="S789" s="11"/>
      <c r="T789" s="10"/>
    </row>
    <row r="790" spans="1:20">
      <c r="A790" s="3"/>
      <c r="B790" s="2"/>
      <c r="C790" s="3"/>
      <c r="D790" s="3"/>
      <c r="E790" s="3"/>
      <c r="F790" s="3"/>
      <c r="G790" s="2"/>
      <c r="H790" s="2"/>
      <c r="I790" s="7"/>
      <c r="J790" s="6"/>
      <c r="K790" s="7"/>
      <c r="L790" s="7"/>
      <c r="M790" s="7"/>
      <c r="N790" s="7"/>
      <c r="O790" s="6"/>
      <c r="P790" s="6"/>
      <c r="Q790" s="12"/>
      <c r="R790" s="10"/>
      <c r="S790" s="11"/>
      <c r="T790" s="10"/>
    </row>
    <row r="791" spans="1:20">
      <c r="A791" s="3"/>
      <c r="B791" s="2"/>
      <c r="C791" s="3"/>
      <c r="D791" s="3"/>
      <c r="E791" s="3"/>
      <c r="F791" s="3"/>
      <c r="G791" s="2"/>
      <c r="H791" s="2"/>
      <c r="I791" s="7"/>
      <c r="J791" s="6"/>
      <c r="K791" s="7"/>
      <c r="L791" s="7"/>
      <c r="M791" s="7"/>
      <c r="N791" s="7"/>
      <c r="O791" s="6"/>
      <c r="P791" s="6"/>
      <c r="Q791" s="12"/>
      <c r="R791" s="10"/>
      <c r="S791" s="11"/>
      <c r="T791" s="10"/>
    </row>
    <row r="792" spans="1:20">
      <c r="A792" s="3"/>
      <c r="B792" s="2"/>
      <c r="C792" s="3"/>
      <c r="D792" s="3"/>
      <c r="E792" s="3"/>
      <c r="F792" s="3"/>
      <c r="G792" s="2"/>
      <c r="H792" s="2"/>
      <c r="I792" s="7"/>
      <c r="J792" s="6"/>
      <c r="K792" s="7"/>
      <c r="L792" s="7"/>
      <c r="M792" s="7"/>
      <c r="N792" s="7"/>
      <c r="O792" s="6"/>
      <c r="P792" s="6"/>
      <c r="Q792" s="12"/>
      <c r="R792" s="10"/>
      <c r="S792" s="11"/>
      <c r="T792" s="10"/>
    </row>
    <row r="793" spans="1:20">
      <c r="A793" s="3"/>
      <c r="B793" s="2"/>
      <c r="C793" s="3"/>
      <c r="D793" s="3"/>
      <c r="E793" s="3"/>
      <c r="F793" s="3"/>
      <c r="G793" s="2"/>
      <c r="H793" s="2"/>
      <c r="I793" s="7"/>
      <c r="J793" s="6"/>
      <c r="K793" s="7"/>
      <c r="L793" s="7"/>
      <c r="M793" s="7"/>
      <c r="N793" s="7"/>
      <c r="O793" s="6"/>
      <c r="P793" s="6"/>
      <c r="Q793" s="12"/>
      <c r="R793" s="10"/>
      <c r="S793" s="11"/>
      <c r="T793" s="10"/>
    </row>
    <row r="794" spans="1:20">
      <c r="A794" s="3"/>
      <c r="B794" s="2"/>
      <c r="C794" s="3"/>
      <c r="D794" s="3"/>
      <c r="E794" s="3"/>
      <c r="F794" s="3"/>
      <c r="G794" s="2"/>
      <c r="H794" s="2"/>
      <c r="I794" s="7"/>
      <c r="J794" s="6"/>
      <c r="K794" s="7"/>
      <c r="L794" s="7"/>
      <c r="M794" s="7"/>
      <c r="N794" s="7"/>
      <c r="O794" s="6"/>
      <c r="P794" s="6"/>
      <c r="Q794" s="12"/>
      <c r="R794" s="10"/>
      <c r="S794" s="11"/>
      <c r="T794" s="10"/>
    </row>
    <row r="795" spans="1:20">
      <c r="A795" s="3"/>
      <c r="B795" s="2"/>
      <c r="C795" s="3"/>
      <c r="D795" s="3"/>
      <c r="E795" s="3"/>
      <c r="F795" s="3"/>
      <c r="G795" s="2"/>
      <c r="H795" s="2"/>
      <c r="I795" s="7"/>
      <c r="J795" s="6"/>
      <c r="K795" s="7"/>
      <c r="L795" s="7"/>
      <c r="M795" s="7"/>
      <c r="N795" s="7"/>
      <c r="O795" s="6"/>
      <c r="P795" s="6"/>
      <c r="Q795" s="12"/>
      <c r="R795" s="10"/>
      <c r="S795" s="11"/>
      <c r="T795" s="10"/>
    </row>
    <row r="796" spans="1:20">
      <c r="A796" s="3"/>
      <c r="B796" s="2"/>
      <c r="C796" s="3"/>
      <c r="D796" s="3"/>
      <c r="E796" s="3"/>
      <c r="F796" s="3"/>
      <c r="G796" s="2"/>
      <c r="H796" s="2"/>
      <c r="I796" s="7"/>
      <c r="J796" s="6"/>
      <c r="K796" s="7"/>
      <c r="L796" s="7"/>
      <c r="M796" s="7"/>
      <c r="N796" s="7"/>
      <c r="O796" s="6"/>
      <c r="P796" s="6"/>
      <c r="Q796" s="12"/>
      <c r="R796" s="10"/>
      <c r="S796" s="11"/>
      <c r="T796" s="10"/>
    </row>
    <row r="797" spans="1:20">
      <c r="A797" s="3"/>
      <c r="B797" s="2"/>
      <c r="C797" s="3"/>
      <c r="D797" s="3"/>
      <c r="E797" s="3"/>
      <c r="F797" s="3"/>
      <c r="G797" s="2"/>
      <c r="H797" s="2"/>
      <c r="I797" s="7"/>
      <c r="J797" s="6"/>
      <c r="K797" s="7"/>
      <c r="L797" s="7"/>
      <c r="M797" s="7"/>
      <c r="N797" s="7"/>
      <c r="O797" s="6"/>
      <c r="P797" s="6"/>
      <c r="Q797" s="12"/>
      <c r="R797" s="10"/>
      <c r="S797" s="11"/>
      <c r="T797" s="10"/>
    </row>
    <row r="798" spans="1:20">
      <c r="A798" s="3"/>
      <c r="B798" s="2"/>
      <c r="C798" s="3"/>
      <c r="D798" s="3"/>
      <c r="E798" s="3"/>
      <c r="F798" s="3"/>
      <c r="G798" s="2"/>
      <c r="H798" s="2"/>
      <c r="I798" s="7"/>
      <c r="J798" s="6"/>
      <c r="K798" s="7"/>
      <c r="L798" s="7"/>
      <c r="M798" s="7"/>
      <c r="N798" s="7"/>
      <c r="O798" s="6"/>
      <c r="P798" s="6"/>
      <c r="Q798" s="12"/>
      <c r="R798" s="10"/>
      <c r="S798" s="11"/>
      <c r="T798" s="10"/>
    </row>
    <row r="799" spans="1:20">
      <c r="A799" s="3"/>
      <c r="B799" s="2"/>
      <c r="C799" s="3"/>
      <c r="D799" s="3"/>
      <c r="E799" s="3"/>
      <c r="F799" s="3"/>
      <c r="G799" s="2"/>
      <c r="H799" s="2"/>
      <c r="I799" s="7"/>
      <c r="J799" s="6"/>
      <c r="K799" s="7"/>
      <c r="L799" s="7"/>
      <c r="M799" s="7"/>
      <c r="N799" s="7"/>
      <c r="O799" s="6"/>
      <c r="P799" s="6"/>
      <c r="Q799" s="12"/>
      <c r="R799" s="10"/>
      <c r="S799" s="11"/>
      <c r="T799" s="10"/>
    </row>
    <row r="800" spans="1:20">
      <c r="A800" s="3"/>
      <c r="B800" s="2"/>
      <c r="C800" s="3"/>
      <c r="D800" s="3"/>
      <c r="E800" s="3"/>
      <c r="F800" s="3"/>
      <c r="G800" s="2"/>
      <c r="H800" s="2"/>
      <c r="I800" s="7"/>
      <c r="J800" s="6"/>
      <c r="K800" s="7"/>
      <c r="L800" s="7"/>
      <c r="M800" s="7"/>
      <c r="N800" s="7"/>
      <c r="O800" s="6"/>
      <c r="P800" s="6"/>
      <c r="Q800" s="12"/>
      <c r="R800" s="10"/>
      <c r="S800" s="11"/>
      <c r="T800" s="10"/>
    </row>
    <row r="801" spans="1:20">
      <c r="A801" s="3"/>
      <c r="B801" s="2"/>
      <c r="C801" s="3"/>
      <c r="D801" s="3"/>
      <c r="E801" s="3"/>
      <c r="F801" s="3"/>
      <c r="G801" s="2"/>
      <c r="H801" s="2"/>
      <c r="I801" s="7"/>
      <c r="J801" s="6"/>
      <c r="K801" s="7"/>
      <c r="L801" s="7"/>
      <c r="M801" s="7"/>
      <c r="N801" s="7"/>
      <c r="O801" s="6"/>
      <c r="P801" s="6"/>
      <c r="Q801" s="12"/>
      <c r="R801" s="10"/>
      <c r="S801" s="11"/>
      <c r="T801" s="10"/>
    </row>
    <row r="802" spans="1:20">
      <c r="A802" s="3"/>
      <c r="B802" s="2"/>
      <c r="C802" s="3"/>
      <c r="D802" s="3"/>
      <c r="E802" s="3"/>
      <c r="F802" s="3"/>
      <c r="G802" s="2"/>
      <c r="H802" s="2"/>
      <c r="I802" s="7"/>
      <c r="J802" s="6"/>
      <c r="K802" s="7"/>
      <c r="L802" s="7"/>
      <c r="M802" s="7"/>
      <c r="N802" s="7"/>
      <c r="O802" s="6"/>
      <c r="P802" s="6"/>
      <c r="Q802" s="12"/>
      <c r="R802" s="10"/>
      <c r="S802" s="11"/>
      <c r="T802" s="10"/>
    </row>
    <row r="803" spans="1:20">
      <c r="A803" s="3"/>
      <c r="B803" s="2"/>
      <c r="C803" s="3"/>
      <c r="D803" s="3"/>
      <c r="E803" s="3"/>
      <c r="F803" s="3"/>
      <c r="G803" s="2"/>
      <c r="H803" s="2"/>
      <c r="I803" s="7"/>
      <c r="J803" s="6"/>
      <c r="K803" s="7"/>
      <c r="L803" s="7"/>
      <c r="M803" s="7"/>
      <c r="N803" s="7"/>
      <c r="O803" s="6"/>
      <c r="P803" s="6"/>
      <c r="Q803" s="12"/>
      <c r="R803" s="10"/>
      <c r="S803" s="11"/>
      <c r="T803" s="10"/>
    </row>
    <row r="804" spans="1:20">
      <c r="A804" s="3"/>
      <c r="B804" s="2"/>
      <c r="C804" s="3"/>
      <c r="D804" s="3"/>
      <c r="E804" s="3"/>
      <c r="F804" s="3"/>
      <c r="G804" s="2"/>
      <c r="H804" s="2"/>
      <c r="I804" s="7"/>
      <c r="J804" s="6"/>
      <c r="K804" s="7"/>
      <c r="L804" s="7"/>
      <c r="M804" s="7"/>
      <c r="N804" s="7"/>
      <c r="O804" s="6"/>
      <c r="P804" s="6"/>
      <c r="Q804" s="12"/>
      <c r="R804" s="10"/>
      <c r="S804" s="11"/>
      <c r="T804" s="10"/>
    </row>
    <row r="805" spans="1:20">
      <c r="A805" s="3"/>
      <c r="B805" s="2"/>
      <c r="C805" s="3"/>
      <c r="D805" s="3"/>
      <c r="E805" s="3"/>
      <c r="F805" s="3"/>
      <c r="G805" s="2"/>
      <c r="H805" s="2"/>
      <c r="I805" s="7"/>
      <c r="J805" s="6"/>
      <c r="K805" s="7"/>
      <c r="L805" s="7"/>
      <c r="M805" s="7"/>
      <c r="N805" s="7"/>
      <c r="O805" s="6"/>
      <c r="P805" s="6"/>
      <c r="Q805" s="12"/>
      <c r="R805" s="10"/>
      <c r="S805" s="11"/>
      <c r="T805" s="10"/>
    </row>
    <row r="806" spans="1:20">
      <c r="A806" s="3"/>
      <c r="B806" s="2"/>
      <c r="C806" s="3"/>
      <c r="D806" s="3"/>
      <c r="E806" s="3"/>
      <c r="F806" s="3"/>
      <c r="G806" s="2"/>
      <c r="H806" s="2"/>
      <c r="I806" s="7"/>
      <c r="J806" s="6"/>
      <c r="K806" s="7"/>
      <c r="L806" s="7"/>
      <c r="M806" s="7"/>
      <c r="N806" s="7"/>
      <c r="O806" s="6"/>
      <c r="P806" s="6"/>
      <c r="Q806" s="12"/>
      <c r="R806" s="10"/>
      <c r="S806" s="11"/>
      <c r="T806" s="10"/>
    </row>
    <row r="807" spans="1:20">
      <c r="A807" s="3"/>
      <c r="B807" s="2"/>
      <c r="C807" s="3"/>
      <c r="D807" s="3"/>
      <c r="E807" s="3"/>
      <c r="F807" s="3"/>
      <c r="G807" s="2"/>
      <c r="H807" s="2"/>
      <c r="I807" s="7"/>
      <c r="J807" s="6"/>
      <c r="K807" s="7"/>
      <c r="L807" s="7"/>
      <c r="M807" s="7"/>
      <c r="N807" s="7"/>
      <c r="O807" s="6"/>
      <c r="P807" s="6"/>
      <c r="Q807" s="12"/>
      <c r="R807" s="10"/>
      <c r="S807" s="11"/>
      <c r="T807" s="10"/>
    </row>
    <row r="808" spans="1:20">
      <c r="A808" s="3"/>
      <c r="B808" s="2"/>
      <c r="C808" s="3"/>
      <c r="D808" s="3"/>
      <c r="E808" s="3"/>
      <c r="F808" s="3"/>
      <c r="G808" s="2"/>
      <c r="H808" s="2"/>
      <c r="I808" s="7"/>
      <c r="J808" s="6"/>
      <c r="K808" s="7"/>
      <c r="L808" s="7"/>
      <c r="M808" s="7"/>
      <c r="N808" s="7"/>
      <c r="O808" s="6"/>
      <c r="P808" s="6"/>
      <c r="Q808" s="12"/>
      <c r="R808" s="10"/>
      <c r="S808" s="11"/>
      <c r="T808" s="10"/>
    </row>
    <row r="809" spans="1:20">
      <c r="A809" s="3"/>
      <c r="B809" s="2"/>
      <c r="C809" s="3"/>
      <c r="D809" s="3"/>
      <c r="E809" s="3"/>
      <c r="F809" s="3"/>
      <c r="G809" s="2"/>
      <c r="H809" s="2"/>
      <c r="I809" s="7"/>
      <c r="J809" s="6"/>
      <c r="K809" s="7"/>
      <c r="L809" s="7"/>
      <c r="M809" s="7"/>
      <c r="N809" s="7"/>
      <c r="O809" s="6"/>
      <c r="P809" s="6"/>
      <c r="Q809" s="12"/>
      <c r="R809" s="10"/>
      <c r="S809" s="11"/>
      <c r="T809" s="10"/>
    </row>
    <row r="810" spans="1:20">
      <c r="A810" s="3"/>
      <c r="B810" s="2"/>
      <c r="C810" s="3"/>
      <c r="D810" s="3"/>
      <c r="E810" s="3"/>
      <c r="F810" s="3"/>
      <c r="G810" s="2"/>
      <c r="H810" s="2"/>
      <c r="I810" s="7"/>
      <c r="J810" s="6"/>
      <c r="K810" s="7"/>
      <c r="L810" s="7"/>
      <c r="M810" s="7"/>
      <c r="N810" s="7"/>
      <c r="O810" s="6"/>
      <c r="P810" s="6"/>
      <c r="Q810" s="12"/>
      <c r="R810" s="10"/>
      <c r="S810" s="11"/>
      <c r="T810" s="10"/>
    </row>
    <row r="811" spans="1:20">
      <c r="A811" s="3"/>
      <c r="B811" s="2"/>
      <c r="C811" s="3"/>
      <c r="D811" s="3"/>
      <c r="E811" s="3"/>
      <c r="F811" s="3"/>
      <c r="G811" s="2"/>
      <c r="H811" s="2"/>
      <c r="I811" s="7"/>
      <c r="J811" s="6"/>
      <c r="K811" s="7"/>
      <c r="L811" s="7"/>
      <c r="M811" s="7"/>
      <c r="N811" s="7"/>
      <c r="O811" s="6"/>
      <c r="P811" s="6"/>
      <c r="Q811" s="12"/>
      <c r="R811" s="10"/>
      <c r="S811" s="11"/>
      <c r="T811" s="10"/>
    </row>
    <row r="812" spans="1:20">
      <c r="A812" s="3"/>
      <c r="B812" s="2"/>
      <c r="C812" s="3"/>
      <c r="D812" s="3"/>
      <c r="E812" s="3"/>
      <c r="F812" s="3"/>
      <c r="G812" s="2"/>
      <c r="H812" s="2"/>
      <c r="I812" s="7"/>
      <c r="J812" s="6"/>
      <c r="K812" s="7"/>
      <c r="L812" s="7"/>
      <c r="M812" s="7"/>
      <c r="N812" s="7"/>
      <c r="O812" s="6"/>
      <c r="P812" s="6"/>
      <c r="Q812" s="12"/>
      <c r="R812" s="10"/>
      <c r="S812" s="11"/>
      <c r="T812" s="10"/>
    </row>
    <row r="813" spans="1:20">
      <c r="A813" s="3"/>
      <c r="B813" s="2"/>
      <c r="C813" s="3"/>
      <c r="D813" s="3"/>
      <c r="E813" s="3"/>
      <c r="F813" s="3"/>
      <c r="G813" s="2"/>
      <c r="H813" s="2"/>
      <c r="I813" s="7"/>
      <c r="J813" s="6"/>
      <c r="K813" s="7"/>
      <c r="L813" s="7"/>
      <c r="M813" s="7"/>
      <c r="N813" s="7"/>
      <c r="O813" s="6"/>
      <c r="P813" s="6"/>
      <c r="Q813" s="12"/>
      <c r="R813" s="10"/>
      <c r="S813" s="11"/>
      <c r="T813" s="10"/>
    </row>
    <row r="814" spans="1:20">
      <c r="A814" s="3"/>
      <c r="B814" s="2"/>
      <c r="C814" s="3"/>
      <c r="D814" s="3"/>
      <c r="E814" s="3"/>
      <c r="F814" s="3"/>
      <c r="G814" s="2"/>
      <c r="H814" s="2"/>
      <c r="I814" s="7"/>
      <c r="J814" s="6"/>
      <c r="K814" s="7"/>
      <c r="L814" s="7"/>
      <c r="M814" s="7"/>
      <c r="N814" s="7"/>
      <c r="O814" s="6"/>
      <c r="P814" s="6"/>
      <c r="Q814" s="12"/>
      <c r="R814" s="10"/>
      <c r="S814" s="11"/>
      <c r="T814" s="10"/>
    </row>
    <row r="815" spans="1:20">
      <c r="A815" s="3"/>
      <c r="B815" s="2"/>
      <c r="C815" s="3"/>
      <c r="D815" s="3"/>
      <c r="E815" s="3"/>
      <c r="F815" s="3"/>
      <c r="G815" s="2"/>
      <c r="H815" s="2"/>
      <c r="I815" s="7"/>
      <c r="J815" s="6"/>
      <c r="K815" s="7"/>
      <c r="L815" s="7"/>
      <c r="M815" s="7"/>
      <c r="N815" s="7"/>
      <c r="O815" s="6"/>
      <c r="P815" s="6"/>
      <c r="Q815" s="12"/>
      <c r="R815" s="10"/>
      <c r="S815" s="11"/>
      <c r="T815" s="10"/>
    </row>
    <row r="816" spans="1:20">
      <c r="A816" s="3"/>
      <c r="B816" s="2"/>
      <c r="C816" s="3"/>
      <c r="D816" s="3"/>
      <c r="E816" s="3"/>
      <c r="F816" s="3"/>
      <c r="G816" s="2"/>
      <c r="H816" s="2"/>
      <c r="I816" s="7"/>
      <c r="J816" s="6"/>
      <c r="K816" s="7"/>
      <c r="L816" s="7"/>
      <c r="M816" s="7"/>
      <c r="N816" s="7"/>
      <c r="O816" s="6"/>
      <c r="P816" s="6"/>
      <c r="Q816" s="12"/>
      <c r="R816" s="10"/>
      <c r="S816" s="11"/>
      <c r="T816" s="10"/>
    </row>
    <row r="817" spans="1:20">
      <c r="A817" s="3"/>
      <c r="B817" s="2"/>
      <c r="C817" s="3"/>
      <c r="D817" s="3"/>
      <c r="E817" s="3"/>
      <c r="F817" s="3"/>
      <c r="G817" s="2"/>
      <c r="H817" s="2"/>
      <c r="I817" s="7"/>
      <c r="J817" s="6"/>
      <c r="K817" s="7"/>
      <c r="L817" s="7"/>
      <c r="M817" s="7"/>
      <c r="N817" s="7"/>
      <c r="O817" s="6"/>
      <c r="P817" s="6"/>
      <c r="Q817" s="12"/>
      <c r="R817" s="10"/>
      <c r="S817" s="11"/>
      <c r="T817" s="10"/>
    </row>
    <row r="818" spans="1:20">
      <c r="A818" s="3"/>
      <c r="B818" s="2"/>
      <c r="C818" s="3"/>
      <c r="D818" s="3"/>
      <c r="E818" s="3"/>
      <c r="F818" s="3"/>
      <c r="G818" s="2"/>
      <c r="H818" s="2"/>
      <c r="I818" s="7"/>
      <c r="J818" s="6"/>
      <c r="K818" s="7"/>
      <c r="L818" s="7"/>
      <c r="M818" s="7"/>
      <c r="N818" s="7"/>
      <c r="O818" s="6"/>
      <c r="P818" s="6"/>
      <c r="Q818" s="12"/>
      <c r="R818" s="10"/>
      <c r="S818" s="11"/>
      <c r="T818" s="10"/>
    </row>
    <row r="819" spans="1:20">
      <c r="A819" s="3"/>
      <c r="B819" s="2"/>
      <c r="C819" s="3"/>
      <c r="D819" s="3"/>
      <c r="E819" s="3"/>
      <c r="F819" s="3"/>
      <c r="G819" s="2"/>
      <c r="H819" s="2"/>
      <c r="I819" s="7"/>
      <c r="J819" s="6"/>
      <c r="K819" s="7"/>
      <c r="L819" s="7"/>
      <c r="M819" s="7"/>
      <c r="N819" s="7"/>
      <c r="O819" s="6"/>
      <c r="P819" s="6"/>
      <c r="Q819" s="12"/>
      <c r="R819" s="10"/>
      <c r="S819" s="11"/>
      <c r="T819" s="10"/>
    </row>
    <row r="820" spans="1:20">
      <c r="A820" s="3"/>
      <c r="B820" s="2"/>
      <c r="C820" s="3"/>
      <c r="D820" s="3"/>
      <c r="E820" s="3"/>
      <c r="F820" s="3"/>
      <c r="G820" s="2"/>
      <c r="H820" s="2"/>
      <c r="I820" s="7"/>
      <c r="J820" s="6"/>
      <c r="K820" s="7"/>
      <c r="L820" s="7"/>
      <c r="M820" s="7"/>
      <c r="N820" s="7"/>
      <c r="O820" s="6"/>
      <c r="P820" s="6"/>
      <c r="Q820" s="12"/>
      <c r="R820" s="10"/>
      <c r="S820" s="11"/>
      <c r="T820" s="10"/>
    </row>
    <row r="821" spans="1:20">
      <c r="A821" s="3"/>
      <c r="B821" s="2"/>
      <c r="C821" s="3"/>
      <c r="D821" s="3"/>
      <c r="E821" s="3"/>
      <c r="F821" s="3"/>
      <c r="G821" s="2"/>
      <c r="H821" s="2"/>
      <c r="I821" s="7"/>
      <c r="J821" s="6"/>
      <c r="K821" s="7"/>
      <c r="L821" s="7"/>
      <c r="M821" s="7"/>
      <c r="N821" s="7"/>
      <c r="O821" s="6"/>
      <c r="P821" s="6"/>
      <c r="Q821" s="12"/>
      <c r="R821" s="10"/>
      <c r="S821" s="11"/>
      <c r="T821" s="10"/>
    </row>
    <row r="822" spans="1:20">
      <c r="A822" s="3"/>
      <c r="B822" s="2"/>
      <c r="C822" s="3"/>
      <c r="D822" s="3"/>
      <c r="E822" s="3"/>
      <c r="F822" s="3"/>
      <c r="G822" s="2"/>
      <c r="H822" s="2"/>
      <c r="I822" s="7"/>
      <c r="J822" s="6"/>
      <c r="K822" s="7"/>
      <c r="L822" s="7"/>
      <c r="M822" s="7"/>
      <c r="N822" s="7"/>
      <c r="O822" s="6"/>
      <c r="P822" s="6"/>
      <c r="Q822" s="12"/>
      <c r="R822" s="10"/>
      <c r="S822" s="11"/>
      <c r="T822" s="10"/>
    </row>
    <row r="823" spans="1:20">
      <c r="A823" s="3"/>
      <c r="B823" s="2"/>
      <c r="C823" s="3"/>
      <c r="D823" s="3"/>
      <c r="E823" s="3"/>
      <c r="F823" s="3"/>
      <c r="G823" s="2"/>
      <c r="H823" s="2"/>
      <c r="I823" s="7"/>
      <c r="J823" s="6"/>
      <c r="K823" s="7"/>
      <c r="L823" s="7"/>
      <c r="M823" s="7"/>
      <c r="N823" s="7"/>
      <c r="O823" s="6"/>
      <c r="P823" s="6"/>
      <c r="Q823" s="12"/>
      <c r="R823" s="10"/>
      <c r="S823" s="11"/>
      <c r="T823" s="10"/>
    </row>
    <row r="824" spans="1:20">
      <c r="A824" s="3"/>
      <c r="B824" s="2"/>
      <c r="C824" s="3"/>
      <c r="D824" s="3"/>
      <c r="E824" s="3"/>
      <c r="F824" s="3"/>
      <c r="G824" s="2"/>
      <c r="H824" s="2"/>
      <c r="I824" s="7"/>
      <c r="J824" s="6"/>
      <c r="K824" s="7"/>
      <c r="L824" s="7"/>
      <c r="M824" s="7"/>
      <c r="N824" s="7"/>
      <c r="O824" s="6"/>
      <c r="P824" s="6"/>
      <c r="Q824" s="12"/>
      <c r="R824" s="10"/>
      <c r="S824" s="11"/>
      <c r="T824" s="10"/>
    </row>
    <row r="825" spans="1:20">
      <c r="A825" s="3"/>
      <c r="B825" s="2"/>
      <c r="C825" s="3"/>
      <c r="D825" s="3"/>
      <c r="E825" s="3"/>
      <c r="F825" s="3"/>
      <c r="G825" s="2"/>
      <c r="H825" s="2"/>
      <c r="I825" s="7"/>
      <c r="J825" s="6"/>
      <c r="K825" s="7"/>
      <c r="L825" s="7"/>
      <c r="M825" s="7"/>
      <c r="N825" s="7"/>
      <c r="O825" s="6"/>
      <c r="P825" s="6"/>
      <c r="Q825" s="12"/>
      <c r="R825" s="10"/>
      <c r="S825" s="11"/>
      <c r="T825" s="10"/>
    </row>
    <row r="826" spans="1:20">
      <c r="A826" s="3"/>
      <c r="B826" s="2"/>
      <c r="C826" s="3"/>
      <c r="D826" s="3"/>
      <c r="E826" s="3"/>
      <c r="F826" s="3"/>
      <c r="G826" s="2"/>
      <c r="H826" s="2"/>
      <c r="I826" s="7"/>
      <c r="J826" s="6"/>
      <c r="K826" s="7"/>
      <c r="L826" s="7"/>
      <c r="M826" s="7"/>
      <c r="N826" s="7"/>
      <c r="O826" s="6"/>
      <c r="P826" s="6"/>
      <c r="Q826" s="12"/>
      <c r="R826" s="10"/>
      <c r="S826" s="11"/>
      <c r="T826" s="10"/>
    </row>
    <row r="827" spans="1:20">
      <c r="A827" s="3"/>
      <c r="B827" s="2"/>
      <c r="C827" s="3"/>
      <c r="D827" s="3"/>
      <c r="E827" s="3"/>
      <c r="F827" s="3"/>
      <c r="G827" s="2"/>
      <c r="H827" s="2"/>
      <c r="I827" s="7"/>
      <c r="J827" s="6"/>
      <c r="K827" s="7"/>
      <c r="L827" s="7"/>
      <c r="M827" s="7"/>
      <c r="N827" s="7"/>
      <c r="O827" s="6"/>
      <c r="P827" s="6"/>
      <c r="Q827" s="12"/>
      <c r="R827" s="10"/>
      <c r="S827" s="11"/>
      <c r="T827" s="10"/>
    </row>
    <row r="828" spans="1:20">
      <c r="A828" s="3"/>
      <c r="B828" s="2"/>
      <c r="C828" s="3"/>
      <c r="D828" s="3"/>
      <c r="E828" s="3"/>
      <c r="F828" s="3"/>
      <c r="G828" s="2"/>
      <c r="H828" s="2"/>
      <c r="I828" s="7"/>
      <c r="J828" s="6"/>
      <c r="K828" s="7"/>
      <c r="L828" s="7"/>
      <c r="M828" s="7"/>
      <c r="N828" s="7"/>
      <c r="O828" s="6"/>
      <c r="P828" s="6"/>
      <c r="Q828" s="12"/>
      <c r="R828" s="10"/>
      <c r="S828" s="11"/>
      <c r="T828" s="10"/>
    </row>
    <row r="829" spans="1:20">
      <c r="A829" s="3"/>
      <c r="B829" s="2"/>
      <c r="C829" s="3"/>
      <c r="D829" s="3"/>
      <c r="E829" s="3"/>
      <c r="F829" s="3"/>
      <c r="G829" s="2"/>
      <c r="H829" s="2"/>
      <c r="I829" s="7"/>
      <c r="J829" s="6"/>
      <c r="K829" s="7"/>
      <c r="L829" s="7"/>
      <c r="M829" s="7"/>
      <c r="N829" s="7"/>
      <c r="O829" s="6"/>
      <c r="P829" s="6"/>
      <c r="Q829" s="12"/>
      <c r="R829" s="10"/>
      <c r="S829" s="11"/>
      <c r="T829" s="10"/>
    </row>
    <row r="830" spans="1:20">
      <c r="A830" s="3"/>
      <c r="B830" s="2"/>
      <c r="C830" s="3"/>
      <c r="D830" s="3"/>
      <c r="E830" s="3"/>
      <c r="F830" s="3"/>
      <c r="G830" s="2"/>
      <c r="H830" s="2"/>
      <c r="I830" s="7"/>
      <c r="J830" s="6"/>
      <c r="K830" s="7"/>
      <c r="L830" s="7"/>
      <c r="M830" s="7"/>
      <c r="N830" s="7"/>
      <c r="O830" s="6"/>
      <c r="P830" s="6"/>
      <c r="Q830" s="12"/>
      <c r="R830" s="10"/>
      <c r="S830" s="11"/>
      <c r="T830" s="10"/>
    </row>
    <row r="831" spans="1:20">
      <c r="A831" s="3"/>
      <c r="B831" s="2"/>
      <c r="C831" s="3"/>
      <c r="D831" s="3"/>
      <c r="E831" s="3"/>
      <c r="F831" s="3"/>
      <c r="G831" s="2"/>
      <c r="H831" s="2"/>
      <c r="I831" s="7"/>
      <c r="J831" s="6"/>
      <c r="K831" s="7"/>
      <c r="L831" s="7"/>
      <c r="M831" s="7"/>
      <c r="N831" s="7"/>
      <c r="O831" s="6"/>
      <c r="P831" s="6"/>
      <c r="Q831" s="12"/>
      <c r="R831" s="10"/>
      <c r="S831" s="11"/>
      <c r="T831" s="10"/>
    </row>
    <row r="832" spans="1:20">
      <c r="A832" s="3"/>
      <c r="B832" s="2"/>
      <c r="C832" s="3"/>
      <c r="D832" s="3"/>
      <c r="E832" s="3"/>
      <c r="F832" s="3"/>
      <c r="G832" s="2"/>
      <c r="H832" s="2"/>
      <c r="I832" s="7"/>
      <c r="J832" s="6"/>
      <c r="K832" s="7"/>
      <c r="L832" s="7"/>
      <c r="M832" s="7"/>
      <c r="N832" s="7"/>
      <c r="O832" s="6"/>
      <c r="P832" s="6"/>
      <c r="Q832" s="12"/>
      <c r="R832" s="10"/>
      <c r="S832" s="11"/>
      <c r="T832" s="10"/>
    </row>
    <row r="833" spans="1:20">
      <c r="A833" s="3"/>
      <c r="B833" s="2"/>
      <c r="C833" s="3"/>
      <c r="D833" s="3"/>
      <c r="E833" s="3"/>
      <c r="F833" s="3"/>
      <c r="G833" s="2"/>
      <c r="H833" s="2"/>
      <c r="I833" s="7"/>
      <c r="J833" s="6"/>
      <c r="K833" s="7"/>
      <c r="L833" s="7"/>
      <c r="M833" s="7"/>
      <c r="N833" s="7"/>
      <c r="O833" s="6"/>
      <c r="P833" s="6"/>
      <c r="Q833" s="12"/>
      <c r="R833" s="10"/>
      <c r="S833" s="11"/>
      <c r="T833" s="10"/>
    </row>
    <row r="834" spans="1:20">
      <c r="A834" s="3"/>
      <c r="B834" s="2"/>
      <c r="C834" s="3"/>
      <c r="D834" s="3"/>
      <c r="E834" s="3"/>
      <c r="F834" s="3"/>
      <c r="G834" s="2"/>
      <c r="H834" s="2"/>
      <c r="I834" s="7"/>
      <c r="J834" s="6"/>
      <c r="K834" s="7"/>
      <c r="L834" s="7"/>
      <c r="M834" s="7"/>
      <c r="N834" s="7"/>
      <c r="O834" s="6"/>
      <c r="P834" s="6"/>
      <c r="Q834" s="12"/>
      <c r="R834" s="10"/>
      <c r="S834" s="11"/>
      <c r="T834" s="10"/>
    </row>
    <row r="835" spans="1:20">
      <c r="A835" s="3"/>
      <c r="B835" s="2"/>
      <c r="C835" s="3"/>
      <c r="D835" s="3"/>
      <c r="E835" s="3"/>
      <c r="F835" s="3"/>
      <c r="G835" s="2"/>
      <c r="H835" s="2"/>
      <c r="I835" s="7"/>
      <c r="J835" s="6"/>
      <c r="K835" s="7"/>
      <c r="L835" s="7"/>
      <c r="M835" s="7"/>
      <c r="N835" s="7"/>
      <c r="O835" s="6"/>
      <c r="P835" s="6"/>
      <c r="Q835" s="12"/>
      <c r="R835" s="10"/>
      <c r="S835" s="11"/>
      <c r="T835" s="10"/>
    </row>
    <row r="836" spans="1:20">
      <c r="A836" s="3"/>
      <c r="B836" s="2"/>
      <c r="C836" s="3"/>
      <c r="D836" s="3"/>
      <c r="E836" s="3"/>
      <c r="F836" s="3"/>
      <c r="G836" s="2"/>
      <c r="H836" s="2"/>
      <c r="I836" s="7"/>
      <c r="J836" s="6"/>
      <c r="K836" s="7"/>
      <c r="L836" s="7"/>
      <c r="M836" s="7"/>
      <c r="N836" s="7"/>
      <c r="O836" s="6"/>
      <c r="P836" s="6"/>
      <c r="Q836" s="12"/>
      <c r="R836" s="10"/>
      <c r="S836" s="11"/>
      <c r="T836" s="10"/>
    </row>
    <row r="837" spans="1:20">
      <c r="A837" s="3"/>
      <c r="B837" s="2"/>
      <c r="C837" s="3"/>
      <c r="D837" s="3"/>
      <c r="E837" s="3"/>
      <c r="F837" s="3"/>
      <c r="G837" s="2"/>
      <c r="H837" s="2"/>
      <c r="I837" s="7"/>
      <c r="J837" s="6"/>
      <c r="K837" s="7"/>
      <c r="L837" s="7"/>
      <c r="M837" s="7"/>
      <c r="N837" s="7"/>
      <c r="O837" s="6"/>
      <c r="P837" s="6"/>
      <c r="Q837" s="12"/>
      <c r="R837" s="10"/>
      <c r="S837" s="11"/>
      <c r="T837" s="10"/>
    </row>
    <row r="838" spans="1:20">
      <c r="A838" s="3"/>
      <c r="B838" s="2"/>
      <c r="C838" s="3"/>
      <c r="D838" s="3"/>
      <c r="E838" s="3"/>
      <c r="F838" s="3"/>
      <c r="G838" s="2"/>
      <c r="H838" s="2"/>
      <c r="I838" s="7"/>
      <c r="J838" s="6"/>
      <c r="K838" s="7"/>
      <c r="L838" s="7"/>
      <c r="M838" s="7"/>
      <c r="N838" s="7"/>
      <c r="O838" s="6"/>
      <c r="P838" s="6"/>
      <c r="Q838" s="12"/>
      <c r="R838" s="10"/>
      <c r="S838" s="11"/>
      <c r="T838" s="10"/>
    </row>
    <row r="839" spans="1:20">
      <c r="A839" s="3"/>
      <c r="B839" s="2"/>
      <c r="C839" s="3"/>
      <c r="D839" s="3"/>
      <c r="E839" s="3"/>
      <c r="F839" s="3"/>
      <c r="G839" s="2"/>
      <c r="H839" s="2"/>
      <c r="I839" s="7"/>
      <c r="J839" s="6"/>
      <c r="K839" s="7"/>
      <c r="L839" s="7"/>
      <c r="M839" s="7"/>
      <c r="N839" s="7"/>
      <c r="O839" s="6"/>
      <c r="P839" s="6"/>
      <c r="Q839" s="12"/>
      <c r="R839" s="10"/>
      <c r="S839" s="11"/>
      <c r="T839" s="10"/>
    </row>
    <row r="840" spans="1:20">
      <c r="A840" s="3"/>
      <c r="B840" s="2"/>
      <c r="C840" s="3"/>
      <c r="D840" s="3"/>
      <c r="E840" s="3"/>
      <c r="F840" s="3"/>
      <c r="G840" s="2"/>
      <c r="H840" s="2"/>
      <c r="I840" s="7"/>
      <c r="J840" s="6"/>
      <c r="K840" s="7"/>
      <c r="L840" s="7"/>
      <c r="M840" s="7"/>
      <c r="N840" s="7"/>
      <c r="O840" s="6"/>
      <c r="P840" s="6"/>
      <c r="Q840" s="12"/>
      <c r="R840" s="10"/>
      <c r="S840" s="11"/>
      <c r="T840" s="10"/>
    </row>
    <row r="841" spans="1:20">
      <c r="A841" s="3"/>
      <c r="B841" s="2"/>
      <c r="C841" s="3"/>
      <c r="D841" s="3"/>
      <c r="E841" s="3"/>
      <c r="F841" s="3"/>
      <c r="G841" s="2"/>
      <c r="H841" s="2"/>
      <c r="I841" s="7"/>
      <c r="J841" s="6"/>
      <c r="K841" s="7"/>
      <c r="L841" s="7"/>
      <c r="M841" s="7"/>
      <c r="N841" s="7"/>
      <c r="O841" s="6"/>
      <c r="P841" s="6"/>
      <c r="Q841" s="12"/>
      <c r="R841" s="10"/>
      <c r="S841" s="11"/>
      <c r="T841" s="10"/>
    </row>
    <row r="842" spans="1:20">
      <c r="A842" s="3"/>
      <c r="B842" s="2"/>
      <c r="C842" s="3"/>
      <c r="D842" s="3"/>
      <c r="E842" s="3"/>
      <c r="F842" s="3"/>
      <c r="G842" s="2"/>
      <c r="H842" s="2"/>
      <c r="I842" s="7"/>
      <c r="J842" s="6"/>
      <c r="K842" s="7"/>
      <c r="L842" s="7"/>
      <c r="M842" s="7"/>
      <c r="N842" s="7"/>
      <c r="O842" s="6"/>
      <c r="P842" s="6"/>
      <c r="Q842" s="12"/>
      <c r="R842" s="10"/>
      <c r="S842" s="11"/>
      <c r="T842" s="10"/>
    </row>
    <row r="843" spans="1:20">
      <c r="A843" s="3"/>
      <c r="B843" s="2"/>
      <c r="C843" s="3"/>
      <c r="D843" s="3"/>
      <c r="E843" s="3"/>
      <c r="F843" s="3"/>
      <c r="G843" s="2"/>
      <c r="H843" s="2"/>
      <c r="I843" s="7"/>
      <c r="J843" s="6"/>
      <c r="K843" s="7"/>
      <c r="L843" s="7"/>
      <c r="M843" s="7"/>
      <c r="N843" s="7"/>
      <c r="O843" s="6"/>
      <c r="P843" s="6"/>
      <c r="Q843" s="12"/>
      <c r="R843" s="10"/>
      <c r="S843" s="11"/>
      <c r="T843" s="10"/>
    </row>
    <row r="844" spans="1:20">
      <c r="A844" s="3"/>
      <c r="B844" s="2"/>
      <c r="C844" s="3"/>
      <c r="D844" s="3"/>
      <c r="E844" s="3"/>
      <c r="F844" s="3"/>
      <c r="G844" s="2"/>
      <c r="H844" s="2"/>
      <c r="I844" s="7"/>
      <c r="J844" s="6"/>
      <c r="K844" s="7"/>
      <c r="L844" s="7"/>
      <c r="M844" s="7"/>
      <c r="N844" s="7"/>
      <c r="O844" s="6"/>
      <c r="P844" s="6"/>
      <c r="Q844" s="12"/>
      <c r="R844" s="10"/>
      <c r="S844" s="11"/>
      <c r="T844" s="10"/>
    </row>
    <row r="845" spans="1:20">
      <c r="A845" s="3"/>
      <c r="B845" s="2"/>
      <c r="C845" s="3"/>
      <c r="D845" s="3"/>
      <c r="E845" s="3"/>
      <c r="F845" s="3"/>
      <c r="G845" s="2"/>
      <c r="H845" s="2"/>
      <c r="I845" s="7"/>
      <c r="J845" s="6"/>
      <c r="K845" s="7"/>
      <c r="L845" s="7"/>
      <c r="M845" s="7"/>
      <c r="N845" s="7"/>
      <c r="O845" s="6"/>
      <c r="P845" s="6"/>
      <c r="Q845" s="12"/>
      <c r="R845" s="10"/>
      <c r="S845" s="11"/>
      <c r="T845" s="10"/>
    </row>
    <row r="846" spans="1:20">
      <c r="A846" s="3"/>
      <c r="B846" s="2"/>
      <c r="C846" s="3"/>
      <c r="D846" s="3"/>
      <c r="E846" s="3"/>
      <c r="F846" s="3"/>
      <c r="G846" s="2"/>
      <c r="H846" s="2"/>
      <c r="I846" s="7"/>
      <c r="J846" s="6"/>
      <c r="K846" s="7"/>
      <c r="L846" s="7"/>
      <c r="M846" s="7"/>
      <c r="N846" s="7"/>
      <c r="O846" s="6"/>
      <c r="P846" s="6"/>
      <c r="Q846" s="12"/>
      <c r="R846" s="10"/>
      <c r="S846" s="11"/>
      <c r="T846" s="10"/>
    </row>
    <row r="847" spans="1:20">
      <c r="A847" s="3"/>
      <c r="B847" s="2"/>
      <c r="C847" s="3"/>
      <c r="D847" s="3"/>
      <c r="E847" s="3"/>
      <c r="F847" s="3"/>
      <c r="G847" s="2"/>
      <c r="H847" s="2"/>
      <c r="I847" s="7"/>
      <c r="J847" s="6"/>
      <c r="K847" s="7"/>
      <c r="L847" s="7"/>
      <c r="M847" s="7"/>
      <c r="N847" s="7"/>
      <c r="O847" s="6"/>
      <c r="P847" s="6"/>
      <c r="Q847" s="12"/>
      <c r="R847" s="10"/>
      <c r="S847" s="11"/>
      <c r="T847" s="10"/>
    </row>
    <row r="848" spans="1:20">
      <c r="A848" s="3"/>
      <c r="B848" s="2"/>
      <c r="C848" s="3"/>
      <c r="D848" s="3"/>
      <c r="E848" s="3"/>
      <c r="F848" s="3"/>
      <c r="G848" s="2"/>
      <c r="H848" s="2"/>
      <c r="I848" s="7"/>
      <c r="J848" s="6"/>
      <c r="K848" s="7"/>
      <c r="L848" s="7"/>
      <c r="M848" s="7"/>
      <c r="N848" s="7"/>
      <c r="O848" s="6"/>
      <c r="P848" s="6"/>
      <c r="Q848" s="12"/>
      <c r="R848" s="10"/>
      <c r="S848" s="11"/>
      <c r="T848" s="10"/>
    </row>
    <row r="849" spans="1:20">
      <c r="A849" s="3"/>
      <c r="B849" s="2"/>
      <c r="C849" s="3"/>
      <c r="D849" s="3"/>
      <c r="E849" s="3"/>
      <c r="F849" s="3"/>
      <c r="G849" s="2"/>
      <c r="H849" s="2"/>
      <c r="I849" s="7"/>
      <c r="J849" s="6"/>
      <c r="K849" s="7"/>
      <c r="L849" s="7"/>
      <c r="M849" s="7"/>
      <c r="N849" s="7"/>
      <c r="O849" s="6"/>
      <c r="P849" s="6"/>
      <c r="Q849" s="12"/>
      <c r="R849" s="10"/>
      <c r="S849" s="11"/>
      <c r="T849" s="10"/>
    </row>
    <row r="850" spans="1:20">
      <c r="A850" s="3"/>
      <c r="B850" s="2"/>
      <c r="C850" s="3"/>
      <c r="D850" s="3"/>
      <c r="E850" s="3"/>
      <c r="F850" s="3"/>
      <c r="G850" s="2"/>
      <c r="H850" s="2"/>
      <c r="I850" s="7"/>
      <c r="J850" s="6"/>
      <c r="K850" s="7"/>
      <c r="L850" s="7"/>
      <c r="M850" s="7"/>
      <c r="N850" s="7"/>
      <c r="O850" s="6"/>
      <c r="P850" s="6"/>
      <c r="Q850" s="12"/>
      <c r="R850" s="10"/>
      <c r="S850" s="11"/>
      <c r="T850" s="10"/>
    </row>
    <row r="851" spans="1:20">
      <c r="A851" s="3"/>
      <c r="B851" s="2"/>
      <c r="C851" s="3"/>
      <c r="D851" s="3"/>
      <c r="E851" s="3"/>
      <c r="F851" s="3"/>
      <c r="G851" s="2"/>
      <c r="H851" s="2"/>
      <c r="I851" s="7"/>
      <c r="J851" s="6"/>
      <c r="K851" s="7"/>
      <c r="L851" s="7"/>
      <c r="M851" s="7"/>
      <c r="N851" s="7"/>
      <c r="O851" s="6"/>
      <c r="P851" s="6"/>
      <c r="Q851" s="12"/>
      <c r="R851" s="10"/>
      <c r="S851" s="11"/>
      <c r="T851" s="10"/>
    </row>
    <row r="852" spans="1:20">
      <c r="A852" s="3"/>
      <c r="B852" s="2"/>
      <c r="C852" s="3"/>
      <c r="D852" s="3"/>
      <c r="E852" s="3"/>
      <c r="F852" s="3"/>
      <c r="G852" s="2"/>
      <c r="H852" s="2"/>
      <c r="I852" s="7"/>
      <c r="J852" s="6"/>
      <c r="K852" s="7"/>
      <c r="L852" s="7"/>
      <c r="M852" s="7"/>
      <c r="N852" s="7"/>
      <c r="O852" s="6"/>
      <c r="P852" s="6"/>
      <c r="Q852" s="12"/>
      <c r="R852" s="10"/>
      <c r="S852" s="11"/>
      <c r="T852" s="10"/>
    </row>
    <row r="853" spans="1:20">
      <c r="A853" s="3"/>
      <c r="B853" s="2"/>
      <c r="C853" s="3"/>
      <c r="D853" s="3"/>
      <c r="E853" s="3"/>
      <c r="F853" s="3"/>
      <c r="G853" s="2"/>
      <c r="H853" s="2"/>
      <c r="I853" s="7"/>
      <c r="J853" s="6"/>
      <c r="K853" s="7"/>
      <c r="L853" s="7"/>
      <c r="M853" s="7"/>
      <c r="N853" s="7"/>
      <c r="O853" s="6"/>
      <c r="P853" s="6"/>
      <c r="Q853" s="12"/>
      <c r="R853" s="10"/>
      <c r="S853" s="11"/>
      <c r="T853" s="10"/>
    </row>
    <row r="854" spans="1:20">
      <c r="A854" s="3"/>
      <c r="B854" s="2"/>
      <c r="C854" s="3"/>
      <c r="D854" s="3"/>
      <c r="E854" s="3"/>
      <c r="F854" s="3"/>
      <c r="G854" s="2"/>
      <c r="H854" s="2"/>
      <c r="I854" s="7"/>
      <c r="J854" s="6"/>
      <c r="K854" s="7"/>
      <c r="L854" s="7"/>
      <c r="M854" s="7"/>
      <c r="N854" s="7"/>
      <c r="O854" s="6"/>
      <c r="P854" s="6"/>
      <c r="Q854" s="12"/>
      <c r="R854" s="10"/>
      <c r="S854" s="11"/>
      <c r="T854" s="10"/>
    </row>
    <row r="855" spans="1:20">
      <c r="A855" s="3"/>
      <c r="B855" s="2"/>
      <c r="C855" s="3"/>
      <c r="D855" s="3"/>
      <c r="E855" s="3"/>
      <c r="F855" s="3"/>
      <c r="G855" s="2"/>
      <c r="H855" s="2"/>
      <c r="I855" s="7"/>
      <c r="J855" s="6"/>
      <c r="K855" s="7"/>
      <c r="L855" s="7"/>
      <c r="M855" s="7"/>
      <c r="N855" s="7"/>
      <c r="O855" s="6"/>
      <c r="P855" s="6"/>
      <c r="Q855" s="12"/>
      <c r="R855" s="10"/>
      <c r="S855" s="11"/>
      <c r="T855" s="10"/>
    </row>
    <row r="856" spans="1:20">
      <c r="A856" s="3"/>
      <c r="B856" s="2"/>
      <c r="C856" s="3"/>
      <c r="D856" s="3"/>
      <c r="E856" s="3"/>
      <c r="F856" s="3"/>
      <c r="G856" s="2"/>
      <c r="H856" s="2"/>
      <c r="I856" s="7"/>
      <c r="J856" s="6"/>
      <c r="K856" s="7"/>
      <c r="L856" s="7"/>
      <c r="M856" s="7"/>
      <c r="N856" s="7"/>
      <c r="O856" s="6"/>
      <c r="P856" s="6"/>
      <c r="Q856" s="12"/>
      <c r="R856" s="10"/>
      <c r="S856" s="11"/>
      <c r="T856" s="10"/>
    </row>
    <row r="857" spans="1:20">
      <c r="A857" s="3"/>
      <c r="B857" s="2"/>
      <c r="C857" s="3"/>
      <c r="D857" s="3"/>
      <c r="E857" s="3"/>
      <c r="F857" s="3"/>
      <c r="G857" s="2"/>
      <c r="H857" s="2"/>
      <c r="I857" s="7"/>
      <c r="J857" s="6"/>
      <c r="K857" s="7"/>
      <c r="L857" s="7"/>
      <c r="M857" s="7"/>
      <c r="N857" s="7"/>
      <c r="O857" s="6"/>
      <c r="P857" s="6"/>
      <c r="Q857" s="12"/>
      <c r="R857" s="10"/>
      <c r="S857" s="11"/>
      <c r="T857" s="10"/>
    </row>
    <row r="858" spans="1:20">
      <c r="A858" s="3"/>
      <c r="B858" s="2"/>
      <c r="C858" s="3"/>
      <c r="D858" s="3"/>
      <c r="E858" s="3"/>
      <c r="F858" s="3"/>
      <c r="G858" s="2"/>
      <c r="H858" s="2"/>
      <c r="I858" s="7"/>
      <c r="J858" s="6"/>
      <c r="K858" s="7"/>
      <c r="L858" s="7"/>
      <c r="M858" s="7"/>
      <c r="N858" s="7"/>
      <c r="O858" s="6"/>
      <c r="P858" s="6"/>
      <c r="Q858" s="12"/>
      <c r="R858" s="10"/>
      <c r="S858" s="11"/>
      <c r="T858" s="10"/>
    </row>
    <row r="859" spans="1:20">
      <c r="A859" s="3"/>
      <c r="B859" s="2"/>
      <c r="C859" s="3"/>
      <c r="D859" s="3"/>
      <c r="E859" s="3"/>
      <c r="F859" s="3"/>
      <c r="G859" s="2"/>
      <c r="H859" s="2"/>
      <c r="I859" s="7"/>
      <c r="J859" s="6"/>
      <c r="K859" s="7"/>
      <c r="L859" s="7"/>
      <c r="M859" s="7"/>
      <c r="N859" s="7"/>
      <c r="O859" s="6"/>
      <c r="P859" s="6"/>
      <c r="Q859" s="12"/>
      <c r="R859" s="10"/>
      <c r="S859" s="11"/>
      <c r="T859" s="10"/>
    </row>
    <row r="860" spans="1:20">
      <c r="A860" s="3"/>
      <c r="B860" s="2"/>
      <c r="C860" s="3"/>
      <c r="D860" s="3"/>
      <c r="E860" s="3"/>
      <c r="F860" s="3"/>
      <c r="G860" s="2"/>
      <c r="H860" s="2"/>
      <c r="I860" s="7"/>
      <c r="J860" s="6"/>
      <c r="K860" s="7"/>
      <c r="L860" s="7"/>
      <c r="M860" s="7"/>
      <c r="N860" s="7"/>
      <c r="O860" s="6"/>
      <c r="P860" s="6"/>
      <c r="Q860" s="12"/>
      <c r="R860" s="10"/>
      <c r="S860" s="11"/>
      <c r="T860" s="10"/>
    </row>
    <row r="861" spans="1:20">
      <c r="A861" s="3"/>
      <c r="B861" s="2"/>
      <c r="C861" s="3"/>
      <c r="D861" s="3"/>
      <c r="E861" s="3"/>
      <c r="F861" s="3"/>
      <c r="G861" s="2"/>
      <c r="H861" s="2"/>
      <c r="I861" s="7"/>
      <c r="J861" s="6"/>
      <c r="K861" s="7"/>
      <c r="L861" s="7"/>
      <c r="M861" s="7"/>
      <c r="N861" s="7"/>
      <c r="O861" s="6"/>
      <c r="P861" s="6"/>
      <c r="Q861" s="12"/>
      <c r="R861" s="10"/>
      <c r="S861" s="11"/>
      <c r="T861" s="10"/>
    </row>
    <row r="862" spans="1:20">
      <c r="A862" s="3"/>
      <c r="B862" s="2"/>
      <c r="C862" s="3"/>
      <c r="D862" s="3"/>
      <c r="E862" s="3"/>
      <c r="F862" s="3"/>
      <c r="G862" s="2"/>
      <c r="H862" s="2"/>
      <c r="I862" s="7"/>
      <c r="J862" s="6"/>
      <c r="K862" s="7"/>
      <c r="L862" s="7"/>
      <c r="M862" s="7"/>
      <c r="N862" s="7"/>
      <c r="O862" s="6"/>
      <c r="P862" s="6"/>
      <c r="Q862" s="12"/>
      <c r="R862" s="10"/>
      <c r="S862" s="11"/>
      <c r="T862" s="10"/>
    </row>
    <row r="863" spans="1:20">
      <c r="A863" s="3"/>
      <c r="B863" s="2"/>
      <c r="C863" s="3"/>
      <c r="D863" s="3"/>
      <c r="E863" s="3"/>
      <c r="F863" s="3"/>
      <c r="G863" s="2"/>
      <c r="H863" s="2"/>
      <c r="I863" s="7"/>
      <c r="J863" s="6"/>
      <c r="K863" s="7"/>
      <c r="L863" s="7"/>
      <c r="M863" s="7"/>
      <c r="N863" s="7"/>
      <c r="O863" s="6"/>
      <c r="P863" s="6"/>
      <c r="Q863" s="12"/>
      <c r="R863" s="10"/>
      <c r="S863" s="11"/>
      <c r="T863" s="10"/>
    </row>
    <row r="864" spans="1:20">
      <c r="A864" s="3"/>
      <c r="B864" s="2"/>
      <c r="C864" s="3"/>
      <c r="D864" s="3"/>
      <c r="E864" s="3"/>
      <c r="F864" s="3"/>
      <c r="G864" s="2"/>
      <c r="H864" s="2"/>
      <c r="I864" s="7"/>
      <c r="J864" s="6"/>
      <c r="K864" s="7"/>
      <c r="L864" s="7"/>
      <c r="M864" s="7"/>
      <c r="N864" s="7"/>
      <c r="O864" s="6"/>
      <c r="P864" s="6"/>
      <c r="Q864" s="12"/>
      <c r="R864" s="10"/>
      <c r="S864" s="11"/>
      <c r="T864" s="10"/>
    </row>
    <row r="865" spans="1:20">
      <c r="A865" s="3"/>
      <c r="B865" s="2"/>
      <c r="C865" s="3"/>
      <c r="D865" s="3"/>
      <c r="E865" s="3"/>
      <c r="F865" s="3"/>
      <c r="G865" s="2"/>
      <c r="H865" s="2"/>
      <c r="I865" s="7"/>
      <c r="J865" s="6"/>
      <c r="K865" s="7"/>
      <c r="L865" s="7"/>
      <c r="M865" s="7"/>
      <c r="N865" s="7"/>
      <c r="O865" s="6"/>
      <c r="P865" s="6"/>
      <c r="Q865" s="12"/>
      <c r="R865" s="10"/>
      <c r="S865" s="11"/>
      <c r="T865" s="10"/>
    </row>
    <row r="866" spans="1:20">
      <c r="A866" s="3"/>
      <c r="B866" s="2"/>
      <c r="C866" s="3"/>
      <c r="D866" s="3"/>
      <c r="E866" s="3"/>
      <c r="F866" s="3"/>
      <c r="G866" s="2"/>
      <c r="H866" s="2"/>
      <c r="I866" s="7"/>
      <c r="J866" s="6"/>
      <c r="K866" s="7"/>
      <c r="L866" s="7"/>
      <c r="M866" s="7"/>
      <c r="N866" s="7"/>
      <c r="O866" s="6"/>
      <c r="P866" s="6"/>
      <c r="Q866" s="12"/>
      <c r="R866" s="10"/>
      <c r="S866" s="11"/>
      <c r="T866" s="10"/>
    </row>
    <row r="867" spans="1:20">
      <c r="A867" s="3"/>
      <c r="B867" s="2"/>
      <c r="C867" s="3"/>
      <c r="D867" s="3"/>
      <c r="E867" s="3"/>
      <c r="F867" s="3"/>
      <c r="G867" s="2"/>
      <c r="H867" s="2"/>
      <c r="I867" s="7"/>
      <c r="J867" s="6"/>
      <c r="K867" s="7"/>
      <c r="L867" s="7"/>
      <c r="M867" s="7"/>
      <c r="N867" s="7"/>
      <c r="O867" s="6"/>
      <c r="P867" s="6"/>
      <c r="Q867" s="12"/>
      <c r="R867" s="10"/>
      <c r="S867" s="11"/>
      <c r="T867" s="10"/>
    </row>
    <row r="868" spans="1:20">
      <c r="A868" s="3"/>
      <c r="B868" s="2"/>
      <c r="C868" s="3"/>
      <c r="D868" s="3"/>
      <c r="E868" s="3"/>
      <c r="F868" s="3"/>
      <c r="G868" s="2"/>
      <c r="H868" s="2"/>
      <c r="I868" s="7"/>
      <c r="J868" s="6"/>
      <c r="K868" s="7"/>
      <c r="L868" s="7"/>
      <c r="M868" s="7"/>
      <c r="N868" s="7"/>
      <c r="O868" s="6"/>
      <c r="P868" s="6"/>
      <c r="Q868" s="12"/>
      <c r="R868" s="10"/>
      <c r="S868" s="11"/>
      <c r="T868" s="10"/>
    </row>
    <row r="869" spans="1:20">
      <c r="A869" s="3"/>
      <c r="B869" s="2"/>
      <c r="C869" s="3"/>
      <c r="D869" s="3"/>
      <c r="E869" s="3"/>
      <c r="F869" s="3"/>
      <c r="G869" s="2"/>
      <c r="H869" s="2"/>
      <c r="I869" s="7"/>
      <c r="J869" s="6"/>
      <c r="K869" s="7"/>
      <c r="L869" s="7"/>
      <c r="M869" s="7"/>
      <c r="N869" s="7"/>
      <c r="O869" s="6"/>
      <c r="P869" s="6"/>
      <c r="Q869" s="12"/>
      <c r="R869" s="10"/>
      <c r="S869" s="11"/>
      <c r="T869" s="10"/>
    </row>
    <row r="870" spans="1:20">
      <c r="A870" s="3"/>
      <c r="B870" s="2"/>
      <c r="C870" s="3"/>
      <c r="D870" s="3"/>
      <c r="E870" s="3"/>
      <c r="F870" s="3"/>
      <c r="G870" s="2"/>
      <c r="H870" s="2"/>
      <c r="I870" s="7"/>
      <c r="J870" s="6"/>
      <c r="K870" s="7"/>
      <c r="L870" s="7"/>
      <c r="M870" s="7"/>
      <c r="N870" s="7"/>
      <c r="O870" s="6"/>
      <c r="P870" s="6"/>
      <c r="Q870" s="12"/>
      <c r="R870" s="10"/>
      <c r="S870" s="11"/>
      <c r="T870" s="10"/>
    </row>
    <row r="871" spans="1:20">
      <c r="A871" s="3"/>
      <c r="B871" s="2"/>
      <c r="C871" s="3"/>
      <c r="D871" s="3"/>
      <c r="E871" s="3"/>
      <c r="F871" s="3"/>
      <c r="G871" s="2"/>
      <c r="H871" s="2"/>
      <c r="I871" s="7"/>
      <c r="J871" s="6"/>
      <c r="K871" s="7"/>
      <c r="L871" s="7"/>
      <c r="M871" s="7"/>
      <c r="N871" s="7"/>
      <c r="O871" s="6"/>
      <c r="P871" s="6"/>
      <c r="Q871" s="12"/>
      <c r="R871" s="10"/>
      <c r="S871" s="11"/>
      <c r="T871" s="10"/>
    </row>
    <row r="872" spans="1:20">
      <c r="A872" s="3"/>
      <c r="B872" s="2"/>
      <c r="C872" s="3"/>
      <c r="D872" s="3"/>
      <c r="E872" s="3"/>
      <c r="F872" s="3"/>
      <c r="G872" s="2"/>
      <c r="H872" s="2"/>
      <c r="I872" s="7"/>
      <c r="J872" s="6"/>
      <c r="K872" s="7"/>
      <c r="L872" s="7"/>
      <c r="M872" s="7"/>
      <c r="N872" s="7"/>
      <c r="O872" s="6"/>
      <c r="P872" s="6"/>
      <c r="Q872" s="12"/>
      <c r="R872" s="10"/>
      <c r="S872" s="11"/>
      <c r="T872" s="10"/>
    </row>
    <row r="873" spans="1:20">
      <c r="A873" s="3"/>
      <c r="B873" s="2"/>
      <c r="C873" s="3"/>
      <c r="D873" s="3"/>
      <c r="E873" s="3"/>
      <c r="F873" s="3"/>
      <c r="G873" s="2"/>
      <c r="H873" s="2"/>
      <c r="I873" s="7"/>
      <c r="J873" s="6"/>
      <c r="K873" s="7"/>
      <c r="L873" s="7"/>
      <c r="M873" s="7"/>
      <c r="N873" s="7"/>
      <c r="O873" s="6"/>
      <c r="P873" s="6"/>
      <c r="Q873" s="12"/>
      <c r="R873" s="10"/>
      <c r="S873" s="11"/>
      <c r="T873" s="10"/>
    </row>
    <row r="874" spans="1:20">
      <c r="A874" s="3"/>
      <c r="B874" s="2"/>
      <c r="C874" s="3"/>
      <c r="D874" s="3"/>
      <c r="E874" s="3"/>
      <c r="F874" s="3"/>
      <c r="G874" s="2"/>
      <c r="H874" s="2"/>
      <c r="I874" s="7"/>
      <c r="J874" s="6"/>
      <c r="K874" s="7"/>
      <c r="L874" s="7"/>
      <c r="M874" s="7"/>
      <c r="N874" s="7"/>
      <c r="O874" s="6"/>
      <c r="P874" s="6"/>
      <c r="Q874" s="12"/>
      <c r="R874" s="10"/>
      <c r="S874" s="11"/>
      <c r="T874" s="10"/>
    </row>
    <row r="875" spans="1:20">
      <c r="A875" s="3"/>
      <c r="B875" s="2"/>
      <c r="C875" s="3"/>
      <c r="D875" s="3"/>
      <c r="E875" s="3"/>
      <c r="F875" s="3"/>
      <c r="G875" s="2"/>
      <c r="H875" s="2"/>
      <c r="I875" s="7"/>
      <c r="J875" s="6"/>
      <c r="K875" s="7"/>
      <c r="L875" s="7"/>
      <c r="M875" s="7"/>
      <c r="N875" s="7"/>
      <c r="O875" s="6"/>
      <c r="P875" s="6"/>
      <c r="Q875" s="12"/>
      <c r="R875" s="10"/>
      <c r="S875" s="11"/>
      <c r="T875" s="10"/>
    </row>
    <row r="876" spans="1:20">
      <c r="A876" s="3"/>
      <c r="B876" s="2"/>
      <c r="C876" s="3"/>
      <c r="D876" s="3"/>
      <c r="E876" s="3"/>
      <c r="F876" s="3"/>
      <c r="G876" s="2"/>
      <c r="H876" s="2"/>
      <c r="I876" s="7"/>
      <c r="J876" s="6"/>
      <c r="K876" s="7"/>
      <c r="L876" s="7"/>
      <c r="M876" s="7"/>
      <c r="N876" s="7"/>
      <c r="O876" s="6"/>
      <c r="P876" s="6"/>
      <c r="Q876" s="12"/>
      <c r="R876" s="10"/>
      <c r="S876" s="11"/>
      <c r="T876" s="10"/>
    </row>
    <row r="877" spans="1:20">
      <c r="A877" s="3"/>
      <c r="B877" s="2"/>
      <c r="C877" s="3"/>
      <c r="D877" s="3"/>
      <c r="E877" s="3"/>
      <c r="F877" s="3"/>
      <c r="G877" s="2"/>
      <c r="H877" s="2"/>
      <c r="I877" s="7"/>
      <c r="J877" s="6"/>
      <c r="K877" s="7"/>
      <c r="L877" s="7"/>
      <c r="M877" s="7"/>
      <c r="N877" s="7"/>
      <c r="O877" s="6"/>
      <c r="P877" s="6"/>
      <c r="Q877" s="12"/>
      <c r="R877" s="10"/>
      <c r="S877" s="11"/>
      <c r="T877" s="10"/>
    </row>
    <row r="878" spans="1:20">
      <c r="A878" s="3"/>
      <c r="B878" s="2"/>
      <c r="C878" s="3"/>
      <c r="D878" s="3"/>
      <c r="E878" s="3"/>
      <c r="F878" s="3"/>
      <c r="G878" s="2"/>
      <c r="H878" s="2"/>
      <c r="I878" s="7"/>
      <c r="J878" s="6"/>
      <c r="K878" s="7"/>
      <c r="L878" s="7"/>
      <c r="M878" s="7"/>
      <c r="N878" s="7"/>
      <c r="O878" s="6"/>
      <c r="P878" s="6"/>
      <c r="Q878" s="12"/>
      <c r="R878" s="10"/>
      <c r="S878" s="11"/>
      <c r="T878" s="10"/>
    </row>
    <row r="879" spans="1:20">
      <c r="A879" s="3"/>
      <c r="B879" s="2"/>
      <c r="C879" s="3"/>
      <c r="D879" s="3"/>
      <c r="E879" s="3"/>
      <c r="F879" s="3"/>
      <c r="G879" s="2"/>
      <c r="H879" s="2"/>
      <c r="I879" s="7"/>
      <c r="J879" s="6"/>
      <c r="K879" s="7"/>
      <c r="L879" s="7"/>
      <c r="M879" s="7"/>
      <c r="N879" s="7"/>
      <c r="O879" s="6"/>
      <c r="P879" s="6"/>
      <c r="Q879" s="12"/>
      <c r="R879" s="10"/>
      <c r="S879" s="11"/>
      <c r="T879" s="10"/>
    </row>
    <row r="880" spans="1:20">
      <c r="A880" s="3"/>
      <c r="B880" s="2"/>
      <c r="C880" s="3"/>
      <c r="D880" s="3"/>
      <c r="E880" s="3"/>
      <c r="F880" s="3"/>
      <c r="G880" s="2"/>
      <c r="H880" s="2"/>
      <c r="I880" s="7"/>
      <c r="J880" s="6"/>
      <c r="K880" s="7"/>
      <c r="L880" s="7"/>
      <c r="M880" s="7"/>
      <c r="N880" s="7"/>
      <c r="O880" s="6"/>
      <c r="P880" s="6"/>
      <c r="Q880" s="12"/>
      <c r="R880" s="10"/>
      <c r="S880" s="11"/>
      <c r="T880" s="10"/>
    </row>
    <row r="881" spans="1:20">
      <c r="A881" s="3"/>
      <c r="B881" s="2"/>
      <c r="C881" s="3"/>
      <c r="D881" s="3"/>
      <c r="E881" s="3"/>
      <c r="F881" s="3"/>
      <c r="G881" s="2"/>
      <c r="H881" s="2"/>
      <c r="I881" s="7"/>
      <c r="J881" s="6"/>
      <c r="K881" s="7"/>
      <c r="L881" s="7"/>
      <c r="M881" s="7"/>
      <c r="N881" s="7"/>
      <c r="O881" s="6"/>
      <c r="P881" s="6"/>
      <c r="Q881" s="12"/>
      <c r="R881" s="10"/>
      <c r="S881" s="11"/>
      <c r="T881" s="10"/>
    </row>
    <row r="882" spans="1:20">
      <c r="A882" s="3"/>
      <c r="B882" s="2"/>
      <c r="C882" s="3"/>
      <c r="D882" s="3"/>
      <c r="E882" s="3"/>
      <c r="F882" s="3"/>
      <c r="G882" s="2"/>
      <c r="H882" s="2"/>
      <c r="I882" s="7"/>
      <c r="J882" s="6"/>
      <c r="K882" s="7"/>
      <c r="L882" s="7"/>
      <c r="M882" s="7"/>
      <c r="N882" s="7"/>
      <c r="O882" s="6"/>
      <c r="P882" s="6"/>
      <c r="Q882" s="12"/>
      <c r="R882" s="10"/>
      <c r="S882" s="11"/>
      <c r="T882" s="10"/>
    </row>
    <row r="883" spans="1:20">
      <c r="A883" s="3"/>
      <c r="B883" s="2"/>
      <c r="C883" s="3"/>
      <c r="D883" s="3"/>
      <c r="E883" s="3"/>
      <c r="F883" s="3"/>
      <c r="G883" s="2"/>
      <c r="H883" s="2"/>
      <c r="I883" s="7"/>
      <c r="J883" s="6"/>
      <c r="K883" s="7"/>
      <c r="L883" s="7"/>
      <c r="M883" s="7"/>
      <c r="N883" s="7"/>
      <c r="O883" s="6"/>
      <c r="P883" s="6"/>
      <c r="Q883" s="12"/>
      <c r="R883" s="10"/>
      <c r="S883" s="11"/>
      <c r="T883" s="10"/>
    </row>
    <row r="884" spans="1:20">
      <c r="A884" s="3"/>
      <c r="B884" s="2"/>
      <c r="C884" s="3"/>
      <c r="D884" s="3"/>
      <c r="E884" s="3"/>
      <c r="F884" s="3"/>
      <c r="G884" s="2"/>
      <c r="H884" s="2"/>
      <c r="I884" s="7"/>
      <c r="J884" s="6"/>
      <c r="K884" s="7"/>
      <c r="L884" s="7"/>
      <c r="M884" s="7"/>
      <c r="N884" s="7"/>
      <c r="O884" s="6"/>
      <c r="P884" s="6"/>
      <c r="Q884" s="12"/>
      <c r="R884" s="10"/>
      <c r="S884" s="11"/>
      <c r="T884" s="10"/>
    </row>
    <row r="885" spans="1:20">
      <c r="A885" s="3"/>
      <c r="B885" s="2"/>
      <c r="C885" s="3"/>
      <c r="D885" s="3"/>
      <c r="E885" s="3"/>
      <c r="F885" s="3"/>
      <c r="G885" s="2"/>
      <c r="H885" s="2"/>
      <c r="I885" s="7"/>
      <c r="J885" s="6"/>
      <c r="K885" s="7"/>
      <c r="L885" s="7"/>
      <c r="M885" s="7"/>
      <c r="N885" s="7"/>
      <c r="O885" s="6"/>
      <c r="P885" s="6"/>
      <c r="Q885" s="12"/>
      <c r="R885" s="10"/>
      <c r="S885" s="11"/>
      <c r="T885" s="10"/>
    </row>
    <row r="886" spans="1:20">
      <c r="A886" s="3"/>
      <c r="B886" s="2"/>
      <c r="C886" s="3"/>
      <c r="D886" s="3"/>
      <c r="E886" s="3"/>
      <c r="F886" s="3"/>
      <c r="G886" s="2"/>
      <c r="H886" s="2"/>
      <c r="I886" s="7"/>
      <c r="J886" s="6"/>
      <c r="K886" s="7"/>
      <c r="L886" s="7"/>
      <c r="M886" s="7"/>
      <c r="N886" s="7"/>
      <c r="O886" s="6"/>
      <c r="P886" s="6"/>
      <c r="Q886" s="12"/>
      <c r="R886" s="10"/>
      <c r="S886" s="11"/>
      <c r="T886" s="10"/>
    </row>
    <row r="887" spans="1:20">
      <c r="A887" s="3"/>
      <c r="B887" s="2"/>
      <c r="C887" s="3"/>
      <c r="D887" s="3"/>
      <c r="E887" s="3"/>
      <c r="F887" s="3"/>
      <c r="G887" s="2"/>
      <c r="H887" s="2"/>
      <c r="I887" s="7"/>
      <c r="J887" s="6"/>
      <c r="K887" s="7"/>
      <c r="L887" s="7"/>
      <c r="M887" s="7"/>
      <c r="N887" s="7"/>
      <c r="O887" s="6"/>
      <c r="P887" s="6"/>
      <c r="Q887" s="12"/>
      <c r="R887" s="10"/>
      <c r="S887" s="11"/>
      <c r="T887" s="10"/>
    </row>
    <row r="888" spans="1:20">
      <c r="A888" s="3"/>
      <c r="B888" s="2"/>
      <c r="C888" s="3"/>
      <c r="D888" s="3"/>
      <c r="E888" s="3"/>
      <c r="F888" s="3"/>
      <c r="G888" s="2"/>
      <c r="H888" s="2"/>
      <c r="I888" s="7"/>
      <c r="J888" s="6"/>
      <c r="K888" s="7"/>
      <c r="L888" s="7"/>
      <c r="M888" s="7"/>
      <c r="N888" s="7"/>
      <c r="O888" s="6"/>
      <c r="P888" s="6"/>
      <c r="Q888" s="12"/>
      <c r="R888" s="10"/>
      <c r="S888" s="11"/>
      <c r="T888" s="10"/>
    </row>
    <row r="889" spans="1:20">
      <c r="A889" s="3"/>
      <c r="B889" s="2"/>
      <c r="C889" s="3"/>
      <c r="D889" s="3"/>
      <c r="E889" s="3"/>
      <c r="F889" s="3"/>
      <c r="G889" s="2"/>
      <c r="H889" s="2"/>
      <c r="I889" s="7"/>
      <c r="J889" s="6"/>
      <c r="K889" s="7"/>
      <c r="L889" s="7"/>
      <c r="M889" s="7"/>
      <c r="N889" s="7"/>
      <c r="O889" s="6"/>
      <c r="P889" s="6"/>
      <c r="Q889" s="12"/>
      <c r="R889" s="10"/>
      <c r="S889" s="11"/>
      <c r="T889" s="10"/>
    </row>
    <row r="890" spans="1:20">
      <c r="A890" s="3"/>
      <c r="B890" s="2"/>
      <c r="C890" s="3"/>
      <c r="D890" s="3"/>
      <c r="E890" s="3"/>
      <c r="F890" s="3"/>
      <c r="G890" s="2"/>
      <c r="H890" s="2"/>
      <c r="I890" s="7"/>
      <c r="J890" s="6"/>
      <c r="K890" s="7"/>
      <c r="L890" s="7"/>
      <c r="M890" s="7"/>
      <c r="N890" s="7"/>
      <c r="O890" s="6"/>
      <c r="P890" s="6"/>
      <c r="Q890" s="12"/>
      <c r="R890" s="10"/>
      <c r="S890" s="11"/>
      <c r="T890" s="10"/>
    </row>
    <row r="891" spans="1:20">
      <c r="A891" s="3"/>
      <c r="B891" s="2"/>
      <c r="C891" s="3"/>
      <c r="D891" s="3"/>
      <c r="E891" s="3"/>
      <c r="F891" s="3"/>
      <c r="G891" s="2"/>
      <c r="H891" s="2"/>
      <c r="I891" s="7"/>
      <c r="J891" s="6"/>
      <c r="K891" s="7"/>
      <c r="L891" s="7"/>
      <c r="M891" s="7"/>
      <c r="N891" s="7"/>
      <c r="O891" s="6"/>
      <c r="P891" s="6"/>
      <c r="Q891" s="12"/>
      <c r="R891" s="10"/>
      <c r="S891" s="11"/>
      <c r="T891" s="10"/>
    </row>
    <row r="892" spans="1:20">
      <c r="A892" s="3"/>
      <c r="B892" s="2"/>
      <c r="C892" s="3"/>
      <c r="D892" s="3"/>
      <c r="E892" s="3"/>
      <c r="F892" s="3"/>
      <c r="G892" s="2"/>
      <c r="H892" s="2"/>
      <c r="I892" s="7"/>
      <c r="J892" s="6"/>
      <c r="K892" s="7"/>
      <c r="L892" s="7"/>
      <c r="M892" s="7"/>
      <c r="N892" s="7"/>
      <c r="O892" s="6"/>
      <c r="P892" s="6"/>
      <c r="Q892" s="12"/>
      <c r="R892" s="10"/>
      <c r="S892" s="11"/>
      <c r="T892" s="10"/>
    </row>
    <row r="893" spans="1:20">
      <c r="A893" s="3"/>
      <c r="B893" s="2"/>
      <c r="C893" s="3"/>
      <c r="D893" s="3"/>
      <c r="E893" s="3"/>
      <c r="F893" s="3"/>
      <c r="G893" s="2"/>
      <c r="H893" s="2"/>
      <c r="I893" s="7"/>
      <c r="J893" s="6"/>
      <c r="K893" s="7"/>
      <c r="L893" s="7"/>
      <c r="M893" s="7"/>
      <c r="N893" s="7"/>
      <c r="O893" s="6"/>
      <c r="P893" s="6"/>
      <c r="Q893" s="12"/>
      <c r="R893" s="10"/>
      <c r="S893" s="11"/>
      <c r="T893" s="10"/>
    </row>
    <row r="894" spans="1:20">
      <c r="A894" s="3"/>
      <c r="B894" s="2"/>
      <c r="C894" s="3"/>
      <c r="D894" s="3"/>
      <c r="E894" s="3"/>
      <c r="F894" s="3"/>
      <c r="G894" s="2"/>
      <c r="H894" s="2"/>
      <c r="I894" s="7"/>
      <c r="J894" s="6"/>
      <c r="K894" s="7"/>
      <c r="L894" s="7"/>
      <c r="M894" s="7"/>
      <c r="N894" s="7"/>
      <c r="O894" s="6"/>
      <c r="P894" s="6"/>
      <c r="Q894" s="12"/>
      <c r="R894" s="10"/>
      <c r="S894" s="11"/>
      <c r="T894" s="10"/>
    </row>
    <row r="895" spans="1:20">
      <c r="A895" s="3"/>
      <c r="B895" s="2"/>
      <c r="C895" s="3"/>
      <c r="D895" s="3"/>
      <c r="E895" s="3"/>
      <c r="F895" s="3"/>
      <c r="G895" s="2"/>
      <c r="H895" s="2"/>
      <c r="I895" s="7"/>
      <c r="J895" s="6"/>
      <c r="K895" s="7"/>
      <c r="L895" s="7"/>
      <c r="M895" s="7"/>
      <c r="N895" s="7"/>
      <c r="O895" s="6"/>
      <c r="P895" s="6"/>
      <c r="Q895" s="12"/>
      <c r="R895" s="10"/>
      <c r="S895" s="11"/>
      <c r="T895" s="10"/>
    </row>
    <row r="896" spans="1:20">
      <c r="A896" s="3"/>
      <c r="B896" s="2"/>
      <c r="C896" s="3"/>
      <c r="D896" s="3"/>
      <c r="E896" s="3"/>
      <c r="F896" s="3"/>
      <c r="G896" s="2"/>
      <c r="H896" s="2"/>
      <c r="I896" s="7"/>
      <c r="J896" s="6"/>
      <c r="K896" s="7"/>
      <c r="L896" s="7"/>
      <c r="M896" s="7"/>
      <c r="N896" s="7"/>
      <c r="O896" s="6"/>
      <c r="P896" s="6"/>
      <c r="Q896" s="12"/>
      <c r="R896" s="10"/>
      <c r="S896" s="11"/>
      <c r="T896" s="10"/>
    </row>
    <row r="897" spans="1:20">
      <c r="A897" s="3"/>
      <c r="B897" s="2"/>
      <c r="C897" s="3"/>
      <c r="D897" s="3"/>
      <c r="E897" s="3"/>
      <c r="F897" s="3"/>
      <c r="G897" s="2"/>
      <c r="H897" s="2"/>
      <c r="I897" s="7"/>
      <c r="J897" s="6"/>
      <c r="K897" s="7"/>
      <c r="L897" s="7"/>
      <c r="M897" s="7"/>
      <c r="N897" s="7"/>
      <c r="O897" s="6"/>
      <c r="P897" s="6"/>
      <c r="Q897" s="12"/>
      <c r="R897" s="10"/>
      <c r="S897" s="11"/>
      <c r="T897" s="10"/>
    </row>
    <row r="898" spans="1:20">
      <c r="A898" s="3"/>
      <c r="B898" s="2"/>
      <c r="C898" s="3"/>
      <c r="D898" s="3"/>
      <c r="E898" s="3"/>
      <c r="F898" s="3"/>
      <c r="G898" s="2"/>
      <c r="H898" s="2"/>
      <c r="I898" s="7"/>
      <c r="J898" s="6"/>
      <c r="K898" s="7"/>
      <c r="L898" s="7"/>
      <c r="M898" s="7"/>
      <c r="N898" s="7"/>
      <c r="O898" s="6"/>
      <c r="P898" s="6"/>
      <c r="Q898" s="12"/>
      <c r="R898" s="10"/>
      <c r="S898" s="11"/>
      <c r="T898" s="10"/>
    </row>
    <row r="899" spans="1:20">
      <c r="A899" s="3"/>
      <c r="B899" s="2"/>
      <c r="C899" s="3"/>
      <c r="D899" s="3"/>
      <c r="E899" s="3"/>
      <c r="F899" s="3"/>
      <c r="G899" s="2"/>
      <c r="H899" s="2"/>
      <c r="I899" s="7"/>
      <c r="J899" s="6"/>
      <c r="K899" s="7"/>
      <c r="L899" s="7"/>
      <c r="M899" s="7"/>
      <c r="N899" s="7"/>
      <c r="O899" s="6"/>
      <c r="P899" s="6"/>
      <c r="Q899" s="12"/>
      <c r="R899" s="10"/>
      <c r="S899" s="11"/>
      <c r="T899" s="10"/>
    </row>
    <row r="900" spans="1:20">
      <c r="A900" s="3"/>
      <c r="B900" s="2"/>
      <c r="C900" s="3"/>
      <c r="D900" s="3"/>
      <c r="E900" s="3"/>
      <c r="F900" s="3"/>
      <c r="G900" s="2"/>
      <c r="H900" s="2"/>
      <c r="I900" s="7"/>
      <c r="J900" s="6"/>
      <c r="K900" s="7"/>
      <c r="L900" s="7"/>
      <c r="M900" s="7"/>
      <c r="N900" s="7"/>
      <c r="O900" s="6"/>
      <c r="P900" s="6"/>
      <c r="Q900" s="12"/>
      <c r="R900" s="10"/>
      <c r="S900" s="11"/>
      <c r="T900" s="10"/>
    </row>
    <row r="901" spans="1:20">
      <c r="A901" s="3"/>
      <c r="B901" s="2"/>
      <c r="C901" s="3"/>
      <c r="D901" s="3"/>
      <c r="E901" s="3"/>
      <c r="F901" s="3"/>
      <c r="G901" s="2"/>
      <c r="H901" s="2"/>
      <c r="I901" s="7"/>
      <c r="J901" s="6"/>
      <c r="K901" s="7"/>
      <c r="L901" s="7"/>
      <c r="M901" s="7"/>
      <c r="N901" s="7"/>
      <c r="O901" s="6"/>
      <c r="P901" s="6"/>
      <c r="Q901" s="12"/>
      <c r="R901" s="10"/>
      <c r="S901" s="11"/>
      <c r="T901" s="10"/>
    </row>
    <row r="902" spans="1:20">
      <c r="A902" s="3"/>
      <c r="B902" s="2"/>
      <c r="C902" s="3"/>
      <c r="D902" s="3"/>
      <c r="E902" s="3"/>
      <c r="F902" s="3"/>
      <c r="G902" s="2"/>
      <c r="H902" s="2"/>
      <c r="I902" s="7"/>
      <c r="J902" s="6"/>
      <c r="K902" s="7"/>
      <c r="L902" s="7"/>
      <c r="M902" s="7"/>
      <c r="N902" s="7"/>
      <c r="O902" s="6"/>
      <c r="P902" s="6"/>
      <c r="Q902" s="12"/>
      <c r="R902" s="10"/>
      <c r="S902" s="11"/>
      <c r="T902" s="10"/>
    </row>
    <row r="903" spans="1:20">
      <c r="A903" s="3"/>
      <c r="B903" s="2"/>
      <c r="C903" s="3"/>
      <c r="D903" s="3"/>
      <c r="E903" s="3"/>
      <c r="F903" s="3"/>
      <c r="G903" s="2"/>
      <c r="H903" s="2"/>
      <c r="I903" s="7"/>
      <c r="J903" s="6"/>
      <c r="K903" s="7"/>
      <c r="L903" s="7"/>
      <c r="M903" s="7"/>
      <c r="N903" s="7"/>
      <c r="O903" s="6"/>
      <c r="P903" s="6"/>
      <c r="Q903" s="12"/>
      <c r="R903" s="10"/>
      <c r="S903" s="11"/>
      <c r="T903" s="10"/>
    </row>
    <row r="904" spans="1:20">
      <c r="A904" s="3"/>
      <c r="B904" s="2"/>
      <c r="C904" s="3"/>
      <c r="D904" s="3"/>
      <c r="E904" s="3"/>
      <c r="F904" s="3"/>
      <c r="G904" s="2"/>
      <c r="H904" s="2"/>
      <c r="I904" s="7"/>
      <c r="J904" s="6"/>
      <c r="K904" s="7"/>
      <c r="L904" s="7"/>
      <c r="M904" s="7"/>
      <c r="N904" s="7"/>
      <c r="O904" s="6"/>
      <c r="P904" s="6"/>
      <c r="Q904" s="12"/>
      <c r="R904" s="10"/>
      <c r="S904" s="11"/>
      <c r="T904" s="10"/>
    </row>
    <row r="905" spans="1:20">
      <c r="A905" s="3"/>
      <c r="B905" s="2"/>
      <c r="C905" s="3"/>
      <c r="D905" s="3"/>
      <c r="E905" s="3"/>
      <c r="F905" s="3"/>
      <c r="G905" s="2"/>
      <c r="H905" s="2"/>
      <c r="I905" s="7"/>
      <c r="J905" s="6"/>
      <c r="K905" s="7"/>
      <c r="L905" s="7"/>
      <c r="M905" s="7"/>
      <c r="N905" s="7"/>
      <c r="O905" s="6"/>
      <c r="P905" s="6"/>
      <c r="Q905" s="12"/>
      <c r="R905" s="10"/>
      <c r="S905" s="11"/>
      <c r="T905" s="10"/>
    </row>
    <row r="906" spans="1:20">
      <c r="A906" s="3"/>
      <c r="B906" s="2"/>
      <c r="C906" s="3"/>
      <c r="D906" s="3"/>
      <c r="E906" s="3"/>
      <c r="F906" s="3"/>
      <c r="G906" s="2"/>
      <c r="H906" s="2"/>
      <c r="I906" s="7"/>
      <c r="J906" s="6"/>
      <c r="K906" s="7"/>
      <c r="L906" s="7"/>
      <c r="M906" s="7"/>
      <c r="N906" s="7"/>
      <c r="O906" s="6"/>
      <c r="P906" s="6"/>
      <c r="Q906" s="12"/>
      <c r="R906" s="10"/>
      <c r="S906" s="11"/>
      <c r="T906" s="10"/>
    </row>
    <row r="907" spans="1:20">
      <c r="A907" s="3"/>
      <c r="B907" s="2"/>
      <c r="C907" s="3"/>
      <c r="D907" s="3"/>
      <c r="E907" s="3"/>
      <c r="F907" s="3"/>
      <c r="G907" s="2"/>
      <c r="H907" s="2"/>
      <c r="I907" s="7"/>
      <c r="J907" s="6"/>
      <c r="K907" s="7"/>
      <c r="L907" s="7"/>
      <c r="M907" s="7"/>
      <c r="N907" s="7"/>
      <c r="O907" s="6"/>
      <c r="P907" s="6"/>
      <c r="Q907" s="12"/>
      <c r="R907" s="10"/>
      <c r="S907" s="11"/>
      <c r="T907" s="10"/>
    </row>
    <row r="908" spans="1:20">
      <c r="A908" s="3"/>
      <c r="B908" s="2"/>
      <c r="C908" s="3"/>
      <c r="D908" s="3"/>
      <c r="E908" s="3"/>
      <c r="F908" s="3"/>
      <c r="G908" s="2"/>
      <c r="H908" s="2"/>
      <c r="I908" s="7"/>
      <c r="J908" s="6"/>
      <c r="K908" s="7"/>
      <c r="L908" s="7"/>
      <c r="M908" s="7"/>
      <c r="N908" s="7"/>
      <c r="O908" s="6"/>
      <c r="P908" s="6"/>
      <c r="Q908" s="12"/>
      <c r="R908" s="10"/>
      <c r="S908" s="11"/>
      <c r="T908" s="10"/>
    </row>
    <row r="909" spans="1:20">
      <c r="A909" s="3"/>
      <c r="B909" s="2"/>
      <c r="C909" s="3"/>
      <c r="D909" s="3"/>
      <c r="E909" s="3"/>
      <c r="F909" s="3"/>
      <c r="G909" s="2"/>
      <c r="H909" s="2"/>
      <c r="I909" s="7"/>
      <c r="J909" s="6"/>
      <c r="K909" s="7"/>
      <c r="L909" s="7"/>
      <c r="M909" s="7"/>
      <c r="N909" s="7"/>
      <c r="O909" s="6"/>
      <c r="P909" s="6"/>
      <c r="Q909" s="12"/>
      <c r="R909" s="10"/>
      <c r="S909" s="11"/>
      <c r="T909" s="10"/>
    </row>
    <row r="910" spans="1:20">
      <c r="A910" s="3"/>
      <c r="B910" s="2"/>
      <c r="C910" s="3"/>
      <c r="D910" s="3"/>
      <c r="E910" s="3"/>
      <c r="F910" s="3"/>
      <c r="G910" s="2"/>
      <c r="H910" s="2"/>
      <c r="I910" s="7"/>
      <c r="J910" s="6"/>
      <c r="K910" s="7"/>
      <c r="L910" s="7"/>
      <c r="M910" s="7"/>
      <c r="N910" s="7"/>
      <c r="O910" s="6"/>
      <c r="P910" s="6"/>
      <c r="Q910" s="12"/>
      <c r="R910" s="10"/>
      <c r="S910" s="11"/>
      <c r="T910" s="10"/>
    </row>
    <row r="911" spans="1:20">
      <c r="A911" s="3"/>
      <c r="B911" s="2"/>
      <c r="C911" s="3"/>
      <c r="D911" s="3"/>
      <c r="E911" s="3"/>
      <c r="F911" s="3"/>
      <c r="G911" s="2"/>
      <c r="H911" s="2"/>
      <c r="I911" s="7"/>
      <c r="J911" s="6"/>
      <c r="K911" s="7"/>
      <c r="L911" s="7"/>
      <c r="M911" s="7"/>
      <c r="N911" s="7"/>
      <c r="O911" s="6"/>
      <c r="P911" s="6"/>
      <c r="Q911" s="12"/>
      <c r="R911" s="10"/>
      <c r="S911" s="11"/>
      <c r="T911" s="10"/>
    </row>
    <row r="912" spans="1:20">
      <c r="A912" s="3"/>
      <c r="B912" s="2"/>
      <c r="C912" s="3"/>
      <c r="D912" s="3"/>
      <c r="E912" s="3"/>
      <c r="F912" s="3"/>
      <c r="G912" s="2"/>
      <c r="H912" s="2"/>
      <c r="I912" s="7"/>
      <c r="J912" s="6"/>
      <c r="K912" s="7"/>
      <c r="L912" s="7"/>
      <c r="M912" s="7"/>
      <c r="N912" s="7"/>
      <c r="O912" s="6"/>
      <c r="P912" s="6"/>
      <c r="Q912" s="12"/>
      <c r="R912" s="10"/>
      <c r="S912" s="11"/>
      <c r="T912" s="10"/>
    </row>
    <row r="913" spans="1:20">
      <c r="A913" s="3"/>
      <c r="B913" s="2"/>
      <c r="C913" s="3"/>
      <c r="D913" s="3"/>
      <c r="E913" s="3"/>
      <c r="F913" s="3"/>
      <c r="G913" s="2"/>
      <c r="H913" s="2"/>
      <c r="I913" s="7"/>
      <c r="J913" s="6"/>
      <c r="K913" s="7"/>
      <c r="L913" s="7"/>
      <c r="M913" s="7"/>
      <c r="N913" s="7"/>
      <c r="O913" s="6"/>
      <c r="P913" s="6"/>
      <c r="Q913" s="12"/>
      <c r="R913" s="10"/>
      <c r="S913" s="11"/>
      <c r="T913" s="10"/>
    </row>
    <row r="914" spans="1:20">
      <c r="A914" s="3"/>
      <c r="B914" s="2"/>
      <c r="C914" s="3"/>
      <c r="D914" s="3"/>
      <c r="E914" s="3"/>
      <c r="F914" s="3"/>
      <c r="G914" s="2"/>
      <c r="H914" s="2"/>
      <c r="I914" s="7"/>
      <c r="J914" s="6"/>
      <c r="K914" s="7"/>
      <c r="L914" s="7"/>
      <c r="M914" s="7"/>
      <c r="N914" s="7"/>
      <c r="O914" s="6"/>
      <c r="P914" s="6"/>
      <c r="Q914" s="12"/>
      <c r="R914" s="10"/>
      <c r="S914" s="11"/>
      <c r="T914" s="10"/>
    </row>
    <row r="915" spans="1:20">
      <c r="A915" s="3"/>
      <c r="B915" s="2"/>
      <c r="C915" s="3"/>
      <c r="D915" s="3"/>
      <c r="E915" s="3"/>
      <c r="F915" s="3"/>
      <c r="G915" s="2"/>
      <c r="H915" s="2"/>
      <c r="I915" s="7"/>
      <c r="J915" s="6"/>
      <c r="K915" s="7"/>
      <c r="L915" s="7"/>
      <c r="M915" s="7"/>
      <c r="N915" s="7"/>
      <c r="O915" s="6"/>
      <c r="P915" s="6"/>
      <c r="Q915" s="12"/>
      <c r="R915" s="10"/>
      <c r="S915" s="11"/>
      <c r="T915" s="10"/>
    </row>
    <row r="916" spans="1:20">
      <c r="A916" s="3"/>
      <c r="B916" s="2"/>
      <c r="C916" s="3"/>
      <c r="D916" s="3"/>
      <c r="E916" s="3"/>
      <c r="F916" s="3"/>
      <c r="G916" s="2"/>
      <c r="H916" s="2"/>
      <c r="I916" s="7"/>
      <c r="J916" s="6"/>
      <c r="K916" s="7"/>
      <c r="L916" s="7"/>
      <c r="M916" s="7"/>
      <c r="N916" s="7"/>
      <c r="O916" s="6"/>
      <c r="P916" s="6"/>
      <c r="Q916" s="12"/>
      <c r="R916" s="10"/>
      <c r="S916" s="11"/>
      <c r="T916" s="10"/>
    </row>
    <row r="917" spans="1:20">
      <c r="A917" s="3"/>
      <c r="B917" s="2"/>
      <c r="C917" s="3"/>
      <c r="D917" s="3"/>
      <c r="E917" s="3"/>
      <c r="F917" s="3"/>
      <c r="G917" s="2"/>
      <c r="H917" s="2"/>
      <c r="I917" s="7"/>
      <c r="J917" s="6"/>
      <c r="K917" s="7"/>
      <c r="L917" s="7"/>
      <c r="M917" s="7"/>
      <c r="N917" s="7"/>
      <c r="O917" s="6"/>
      <c r="P917" s="6"/>
      <c r="Q917" s="12"/>
      <c r="R917" s="10"/>
      <c r="S917" s="11"/>
      <c r="T917" s="10"/>
    </row>
    <row r="918" spans="1:20">
      <c r="A918" s="3"/>
      <c r="B918" s="2"/>
      <c r="C918" s="3"/>
      <c r="D918" s="3"/>
      <c r="E918" s="3"/>
      <c r="F918" s="3"/>
      <c r="G918" s="2"/>
      <c r="H918" s="2"/>
      <c r="I918" s="7"/>
      <c r="J918" s="6"/>
      <c r="K918" s="7"/>
      <c r="L918" s="7"/>
      <c r="M918" s="7"/>
      <c r="N918" s="7"/>
      <c r="O918" s="6"/>
      <c r="P918" s="6"/>
      <c r="Q918" s="12"/>
      <c r="R918" s="10"/>
      <c r="S918" s="11"/>
      <c r="T918" s="10"/>
    </row>
    <row r="919" spans="1:20">
      <c r="A919" s="3"/>
      <c r="B919" s="2"/>
      <c r="C919" s="3"/>
      <c r="D919" s="3"/>
      <c r="E919" s="3"/>
      <c r="F919" s="3"/>
      <c r="G919" s="2"/>
      <c r="H919" s="2"/>
      <c r="I919" s="7"/>
      <c r="J919" s="6"/>
      <c r="K919" s="7"/>
      <c r="L919" s="7"/>
      <c r="M919" s="7"/>
      <c r="N919" s="7"/>
      <c r="O919" s="6"/>
      <c r="P919" s="6"/>
      <c r="Q919" s="12"/>
      <c r="R919" s="10"/>
      <c r="S919" s="11"/>
      <c r="T919" s="10"/>
    </row>
    <row r="920" spans="1:20">
      <c r="A920" s="3"/>
      <c r="B920" s="2"/>
      <c r="C920" s="3"/>
      <c r="D920" s="3"/>
      <c r="E920" s="3"/>
      <c r="F920" s="3"/>
      <c r="G920" s="2"/>
      <c r="H920" s="2"/>
      <c r="I920" s="7"/>
      <c r="J920" s="6"/>
      <c r="K920" s="7"/>
      <c r="L920" s="7"/>
      <c r="M920" s="7"/>
      <c r="N920" s="7"/>
      <c r="O920" s="6"/>
      <c r="P920" s="6"/>
      <c r="Q920" s="12"/>
      <c r="R920" s="10"/>
      <c r="S920" s="11"/>
      <c r="T920" s="10"/>
    </row>
    <row r="921" spans="1:20">
      <c r="A921" s="3"/>
      <c r="B921" s="2"/>
      <c r="C921" s="3"/>
      <c r="D921" s="3"/>
      <c r="E921" s="3"/>
      <c r="F921" s="3"/>
      <c r="G921" s="2"/>
      <c r="H921" s="2"/>
      <c r="I921" s="7"/>
      <c r="J921" s="6"/>
      <c r="K921" s="7"/>
      <c r="L921" s="7"/>
      <c r="M921" s="7"/>
      <c r="N921" s="7"/>
      <c r="O921" s="6"/>
      <c r="P921" s="6"/>
      <c r="Q921" s="12"/>
      <c r="R921" s="10"/>
      <c r="S921" s="11"/>
      <c r="T921" s="10"/>
    </row>
    <row r="922" spans="1:20">
      <c r="A922" s="3"/>
      <c r="B922" s="2"/>
      <c r="C922" s="3"/>
      <c r="D922" s="3"/>
      <c r="E922" s="3"/>
      <c r="F922" s="3"/>
      <c r="G922" s="2"/>
      <c r="H922" s="2"/>
      <c r="I922" s="7"/>
      <c r="J922" s="6"/>
      <c r="K922" s="7"/>
      <c r="L922" s="7"/>
      <c r="M922" s="7"/>
      <c r="N922" s="7"/>
      <c r="O922" s="6"/>
      <c r="P922" s="6"/>
      <c r="Q922" s="12"/>
      <c r="R922" s="10"/>
      <c r="S922" s="11"/>
      <c r="T922" s="10"/>
    </row>
    <row r="923" spans="1:20">
      <c r="A923" s="3"/>
      <c r="B923" s="2"/>
      <c r="C923" s="3"/>
      <c r="D923" s="3"/>
      <c r="E923" s="3"/>
      <c r="F923" s="3"/>
      <c r="G923" s="2"/>
      <c r="H923" s="2"/>
      <c r="I923" s="7"/>
      <c r="J923" s="6"/>
      <c r="K923" s="7"/>
      <c r="L923" s="7"/>
      <c r="M923" s="7"/>
      <c r="N923" s="7"/>
      <c r="O923" s="6"/>
      <c r="P923" s="6"/>
      <c r="Q923" s="12"/>
      <c r="R923" s="10"/>
      <c r="S923" s="11"/>
      <c r="T923" s="10"/>
    </row>
    <row r="924" spans="1:20">
      <c r="A924" s="3"/>
      <c r="B924" s="2"/>
      <c r="C924" s="3"/>
      <c r="D924" s="3"/>
      <c r="E924" s="3"/>
      <c r="F924" s="3"/>
      <c r="G924" s="2"/>
      <c r="H924" s="2"/>
      <c r="I924" s="7"/>
      <c r="J924" s="6"/>
      <c r="K924" s="7"/>
      <c r="L924" s="7"/>
      <c r="M924" s="7"/>
      <c r="N924" s="7"/>
      <c r="O924" s="6"/>
      <c r="P924" s="6"/>
      <c r="Q924" s="12"/>
      <c r="R924" s="10"/>
      <c r="S924" s="11"/>
      <c r="T924" s="10"/>
    </row>
    <row r="925" spans="1:20">
      <c r="A925" s="3"/>
      <c r="B925" s="2"/>
      <c r="C925" s="3"/>
      <c r="D925" s="3"/>
      <c r="E925" s="3"/>
      <c r="F925" s="3"/>
      <c r="G925" s="2"/>
      <c r="H925" s="2"/>
      <c r="I925" s="7"/>
      <c r="J925" s="6"/>
      <c r="K925" s="7"/>
      <c r="L925" s="7"/>
      <c r="M925" s="7"/>
      <c r="N925" s="7"/>
      <c r="O925" s="6"/>
      <c r="P925" s="6"/>
      <c r="Q925" s="12"/>
      <c r="R925" s="10"/>
      <c r="S925" s="11"/>
      <c r="T925" s="10"/>
    </row>
    <row r="926" spans="1:20">
      <c r="A926" s="3"/>
      <c r="B926" s="2"/>
      <c r="C926" s="3"/>
      <c r="D926" s="3"/>
      <c r="E926" s="3"/>
      <c r="F926" s="3"/>
      <c r="G926" s="2"/>
      <c r="H926" s="2"/>
      <c r="I926" s="7"/>
      <c r="J926" s="6"/>
      <c r="K926" s="7"/>
      <c r="L926" s="7"/>
      <c r="M926" s="7"/>
      <c r="N926" s="7"/>
      <c r="O926" s="6"/>
      <c r="P926" s="6"/>
      <c r="Q926" s="12"/>
      <c r="R926" s="10"/>
      <c r="S926" s="11"/>
      <c r="T926" s="10"/>
    </row>
    <row r="927" spans="1:20">
      <c r="A927" s="3"/>
      <c r="B927" s="2"/>
      <c r="C927" s="3"/>
      <c r="D927" s="3"/>
      <c r="E927" s="3"/>
      <c r="F927" s="3"/>
      <c r="G927" s="2"/>
      <c r="H927" s="2"/>
      <c r="I927" s="7"/>
      <c r="J927" s="6"/>
      <c r="K927" s="7"/>
      <c r="L927" s="7"/>
      <c r="M927" s="7"/>
      <c r="N927" s="7"/>
      <c r="O927" s="6"/>
      <c r="P927" s="6"/>
      <c r="Q927" s="12"/>
      <c r="R927" s="10"/>
      <c r="S927" s="11"/>
      <c r="T927" s="10"/>
    </row>
    <row r="928" spans="1:20">
      <c r="A928" s="3"/>
      <c r="B928" s="2"/>
      <c r="C928" s="3"/>
      <c r="D928" s="3"/>
      <c r="E928" s="3"/>
      <c r="F928" s="3"/>
      <c r="G928" s="2"/>
      <c r="H928" s="2"/>
      <c r="I928" s="7"/>
      <c r="J928" s="6"/>
      <c r="K928" s="7"/>
      <c r="L928" s="7"/>
      <c r="M928" s="7"/>
      <c r="N928" s="7"/>
      <c r="O928" s="6"/>
      <c r="P928" s="6"/>
      <c r="Q928" s="12"/>
      <c r="R928" s="10"/>
      <c r="S928" s="11"/>
      <c r="T928" s="10"/>
    </row>
    <row r="929" spans="1:20">
      <c r="A929" s="3"/>
      <c r="B929" s="2"/>
      <c r="C929" s="3"/>
      <c r="D929" s="3"/>
      <c r="E929" s="3"/>
      <c r="F929" s="3"/>
      <c r="G929" s="2"/>
      <c r="H929" s="2"/>
      <c r="I929" s="7"/>
      <c r="J929" s="6"/>
      <c r="K929" s="7"/>
      <c r="L929" s="7"/>
      <c r="M929" s="7"/>
      <c r="N929" s="7"/>
      <c r="O929" s="6"/>
      <c r="P929" s="6"/>
      <c r="Q929" s="12"/>
      <c r="R929" s="10"/>
      <c r="S929" s="11"/>
      <c r="T929" s="10"/>
    </row>
    <row r="930" spans="1:20">
      <c r="A930" s="3"/>
      <c r="B930" s="2"/>
      <c r="C930" s="3"/>
      <c r="D930" s="3"/>
      <c r="E930" s="3"/>
      <c r="F930" s="3"/>
      <c r="G930" s="2"/>
      <c r="H930" s="2"/>
      <c r="I930" s="7"/>
      <c r="J930" s="6"/>
      <c r="K930" s="7"/>
      <c r="L930" s="7"/>
      <c r="M930" s="7"/>
      <c r="N930" s="7"/>
      <c r="O930" s="6"/>
      <c r="P930" s="6"/>
      <c r="Q930" s="12"/>
      <c r="R930" s="10"/>
      <c r="S930" s="11"/>
      <c r="T930" s="10"/>
    </row>
    <row r="931" spans="1:20">
      <c r="A931" s="3"/>
      <c r="B931" s="2"/>
      <c r="C931" s="3"/>
      <c r="D931" s="3"/>
      <c r="E931" s="3"/>
      <c r="F931" s="3"/>
      <c r="G931" s="2"/>
      <c r="H931" s="2"/>
      <c r="I931" s="7"/>
      <c r="J931" s="6"/>
      <c r="K931" s="7"/>
      <c r="L931" s="7"/>
      <c r="M931" s="7"/>
      <c r="N931" s="7"/>
      <c r="O931" s="6"/>
      <c r="P931" s="6"/>
      <c r="Q931" s="12"/>
      <c r="R931" s="10"/>
      <c r="S931" s="11"/>
      <c r="T931" s="10"/>
    </row>
    <row r="932" spans="1:20">
      <c r="A932" s="3"/>
      <c r="B932" s="2"/>
      <c r="C932" s="3"/>
      <c r="D932" s="3"/>
      <c r="E932" s="3"/>
      <c r="F932" s="3"/>
      <c r="G932" s="2"/>
      <c r="H932" s="2"/>
      <c r="I932" s="7"/>
      <c r="J932" s="6"/>
      <c r="K932" s="7"/>
      <c r="L932" s="7"/>
      <c r="M932" s="7"/>
      <c r="N932" s="7"/>
      <c r="O932" s="6"/>
      <c r="P932" s="6"/>
      <c r="Q932" s="12"/>
      <c r="R932" s="10"/>
      <c r="S932" s="11"/>
      <c r="T932" s="10"/>
    </row>
    <row r="933" spans="1:20">
      <c r="A933" s="3"/>
      <c r="B933" s="2"/>
      <c r="C933" s="3"/>
      <c r="D933" s="3"/>
      <c r="E933" s="3"/>
      <c r="F933" s="3"/>
      <c r="G933" s="2"/>
      <c r="H933" s="2"/>
      <c r="I933" s="7"/>
      <c r="J933" s="6"/>
      <c r="K933" s="7"/>
      <c r="L933" s="7"/>
      <c r="M933" s="7"/>
      <c r="N933" s="7"/>
      <c r="O933" s="6"/>
      <c r="P933" s="6"/>
      <c r="Q933" s="12"/>
      <c r="R933" s="10"/>
      <c r="S933" s="11"/>
      <c r="T933" s="10"/>
    </row>
    <row r="934" spans="1:20">
      <c r="A934" s="3"/>
      <c r="B934" s="2"/>
      <c r="C934" s="3"/>
      <c r="D934" s="3"/>
      <c r="E934" s="3"/>
      <c r="F934" s="3"/>
      <c r="G934" s="2"/>
      <c r="H934" s="2"/>
      <c r="I934" s="7"/>
      <c r="J934" s="6"/>
      <c r="K934" s="7"/>
      <c r="L934" s="7"/>
      <c r="M934" s="7"/>
      <c r="N934" s="7"/>
      <c r="O934" s="6"/>
      <c r="P934" s="6"/>
      <c r="Q934" s="12"/>
      <c r="R934" s="10"/>
      <c r="S934" s="11"/>
      <c r="T934" s="10"/>
    </row>
    <row r="935" spans="1:20">
      <c r="A935" s="3"/>
      <c r="B935" s="2"/>
      <c r="C935" s="3"/>
      <c r="D935" s="3"/>
      <c r="E935" s="3"/>
      <c r="F935" s="3"/>
      <c r="G935" s="2"/>
      <c r="H935" s="2"/>
      <c r="I935" s="7"/>
      <c r="J935" s="6"/>
      <c r="K935" s="7"/>
      <c r="L935" s="7"/>
      <c r="M935" s="7"/>
      <c r="N935" s="7"/>
      <c r="O935" s="6"/>
      <c r="P935" s="6"/>
      <c r="Q935" s="12"/>
      <c r="R935" s="10"/>
      <c r="S935" s="11"/>
      <c r="T935" s="10"/>
    </row>
    <row r="936" spans="1:20">
      <c r="A936" s="3"/>
      <c r="B936" s="2"/>
      <c r="C936" s="3"/>
      <c r="D936" s="3"/>
      <c r="E936" s="3"/>
      <c r="F936" s="3"/>
      <c r="G936" s="2"/>
      <c r="H936" s="2"/>
      <c r="I936" s="7"/>
      <c r="J936" s="6"/>
      <c r="K936" s="7"/>
      <c r="L936" s="7"/>
      <c r="M936" s="7"/>
      <c r="N936" s="7"/>
      <c r="O936" s="6"/>
      <c r="P936" s="6"/>
      <c r="Q936" s="12"/>
      <c r="R936" s="10"/>
      <c r="S936" s="11"/>
      <c r="T936" s="10"/>
    </row>
    <row r="937" spans="1:20">
      <c r="A937" s="3"/>
      <c r="B937" s="2"/>
      <c r="C937" s="3"/>
      <c r="D937" s="3"/>
      <c r="E937" s="3"/>
      <c r="F937" s="3"/>
      <c r="G937" s="2"/>
      <c r="H937" s="2"/>
      <c r="I937" s="7"/>
      <c r="J937" s="6"/>
      <c r="K937" s="7"/>
      <c r="L937" s="7"/>
      <c r="M937" s="7"/>
      <c r="N937" s="7"/>
      <c r="O937" s="6"/>
      <c r="P937" s="6"/>
      <c r="Q937" s="12"/>
      <c r="R937" s="10"/>
      <c r="S937" s="11"/>
      <c r="T937" s="10"/>
    </row>
    <row r="938" spans="1:20">
      <c r="A938" s="3"/>
      <c r="B938" s="2"/>
      <c r="C938" s="3"/>
      <c r="D938" s="3"/>
      <c r="E938" s="3"/>
      <c r="F938" s="3"/>
      <c r="G938" s="2"/>
      <c r="H938" s="2"/>
      <c r="I938" s="7"/>
      <c r="J938" s="6"/>
      <c r="K938" s="7"/>
      <c r="L938" s="7"/>
      <c r="M938" s="7"/>
      <c r="N938" s="7"/>
      <c r="O938" s="6"/>
      <c r="P938" s="6"/>
      <c r="Q938" s="12"/>
      <c r="R938" s="10"/>
      <c r="S938" s="11"/>
      <c r="T938" s="10"/>
    </row>
    <row r="939" spans="1:20">
      <c r="A939" s="3"/>
      <c r="B939" s="2"/>
      <c r="C939" s="3"/>
      <c r="D939" s="3"/>
      <c r="E939" s="3"/>
      <c r="F939" s="3"/>
      <c r="G939" s="2"/>
      <c r="H939" s="2"/>
      <c r="I939" s="7"/>
      <c r="J939" s="6"/>
      <c r="K939" s="7"/>
      <c r="L939" s="7"/>
      <c r="M939" s="7"/>
      <c r="N939" s="7"/>
      <c r="O939" s="6"/>
      <c r="P939" s="6"/>
      <c r="Q939" s="12"/>
      <c r="R939" s="10"/>
      <c r="S939" s="11"/>
      <c r="T939" s="10"/>
    </row>
    <row r="940" spans="1:20">
      <c r="A940" s="3"/>
      <c r="B940" s="2"/>
      <c r="C940" s="3"/>
      <c r="D940" s="3"/>
      <c r="E940" s="3"/>
      <c r="F940" s="3"/>
      <c r="G940" s="2"/>
      <c r="H940" s="2"/>
      <c r="I940" s="7"/>
      <c r="J940" s="6"/>
      <c r="K940" s="7"/>
      <c r="L940" s="7"/>
      <c r="M940" s="7"/>
      <c r="N940" s="7"/>
      <c r="O940" s="6"/>
      <c r="P940" s="6"/>
      <c r="Q940" s="12"/>
      <c r="R940" s="10"/>
      <c r="S940" s="11"/>
      <c r="T940" s="10"/>
    </row>
    <row r="941" spans="1:20">
      <c r="A941" s="3"/>
      <c r="B941" s="2"/>
      <c r="C941" s="3"/>
      <c r="D941" s="3"/>
      <c r="E941" s="3"/>
      <c r="F941" s="3"/>
      <c r="G941" s="2"/>
      <c r="H941" s="2"/>
      <c r="I941" s="7"/>
      <c r="J941" s="6"/>
      <c r="K941" s="7"/>
      <c r="L941" s="7"/>
      <c r="M941" s="7"/>
      <c r="N941" s="7"/>
      <c r="O941" s="6"/>
      <c r="P941" s="6"/>
      <c r="Q941" s="12"/>
      <c r="R941" s="10"/>
      <c r="S941" s="11"/>
      <c r="T941" s="10"/>
    </row>
    <row r="942" spans="1:20">
      <c r="A942" s="3"/>
      <c r="B942" s="2"/>
      <c r="C942" s="3"/>
      <c r="D942" s="3"/>
      <c r="E942" s="3"/>
      <c r="F942" s="3"/>
      <c r="G942" s="2"/>
      <c r="H942" s="2"/>
      <c r="I942" s="7"/>
      <c r="J942" s="6"/>
      <c r="K942" s="7"/>
      <c r="L942" s="7"/>
      <c r="M942" s="7"/>
      <c r="N942" s="7"/>
      <c r="O942" s="6"/>
      <c r="P942" s="6"/>
      <c r="Q942" s="12"/>
      <c r="R942" s="10"/>
      <c r="S942" s="11"/>
      <c r="T942" s="10"/>
    </row>
    <row r="943" spans="1:20">
      <c r="A943" s="3"/>
      <c r="B943" s="2"/>
      <c r="C943" s="3"/>
      <c r="D943" s="3"/>
      <c r="E943" s="3"/>
      <c r="F943" s="3"/>
      <c r="G943" s="2"/>
      <c r="H943" s="2"/>
      <c r="I943" s="7"/>
      <c r="J943" s="6"/>
      <c r="K943" s="7"/>
      <c r="L943" s="7"/>
      <c r="M943" s="7"/>
      <c r="N943" s="7"/>
      <c r="O943" s="6"/>
      <c r="P943" s="6"/>
      <c r="Q943" s="12"/>
      <c r="R943" s="10"/>
      <c r="S943" s="11"/>
      <c r="T943" s="10"/>
    </row>
    <row r="944" spans="1:20">
      <c r="A944" s="3"/>
      <c r="B944" s="2"/>
      <c r="C944" s="3"/>
      <c r="D944" s="3"/>
      <c r="E944" s="3"/>
      <c r="F944" s="3"/>
      <c r="G944" s="2"/>
      <c r="H944" s="2"/>
      <c r="I944" s="7"/>
      <c r="J944" s="6"/>
      <c r="K944" s="7"/>
      <c r="L944" s="7"/>
      <c r="M944" s="7"/>
      <c r="N944" s="7"/>
      <c r="O944" s="6"/>
      <c r="P944" s="6"/>
      <c r="Q944" s="12"/>
      <c r="R944" s="10"/>
      <c r="S944" s="11"/>
      <c r="T944" s="10"/>
    </row>
    <row r="945" spans="1:20">
      <c r="A945" s="3"/>
      <c r="B945" s="2"/>
      <c r="C945" s="3"/>
      <c r="D945" s="3"/>
      <c r="E945" s="3"/>
      <c r="F945" s="3"/>
      <c r="G945" s="2"/>
      <c r="H945" s="2"/>
      <c r="I945" s="7"/>
      <c r="J945" s="6"/>
      <c r="K945" s="7"/>
      <c r="L945" s="7"/>
      <c r="M945" s="7"/>
      <c r="N945" s="7"/>
      <c r="O945" s="6"/>
      <c r="P945" s="6"/>
      <c r="Q945" s="12"/>
      <c r="R945" s="10"/>
      <c r="S945" s="11"/>
      <c r="T945" s="10"/>
    </row>
    <row r="946" spans="1:20">
      <c r="A946" s="3"/>
      <c r="B946" s="2"/>
      <c r="C946" s="3"/>
      <c r="D946" s="3"/>
      <c r="E946" s="3"/>
      <c r="F946" s="3"/>
      <c r="G946" s="2"/>
      <c r="H946" s="2"/>
      <c r="I946" s="7"/>
      <c r="J946" s="6"/>
      <c r="K946" s="7"/>
      <c r="L946" s="7"/>
      <c r="M946" s="7"/>
      <c r="N946" s="7"/>
      <c r="O946" s="6"/>
      <c r="P946" s="6"/>
      <c r="Q946" s="12"/>
      <c r="R946" s="10"/>
      <c r="S946" s="11"/>
      <c r="T946" s="10"/>
    </row>
    <row r="947" spans="1:20">
      <c r="A947" s="3"/>
      <c r="B947" s="2"/>
      <c r="C947" s="3"/>
      <c r="D947" s="3"/>
      <c r="E947" s="3"/>
      <c r="F947" s="3"/>
      <c r="G947" s="2"/>
      <c r="H947" s="2"/>
      <c r="I947" s="7"/>
      <c r="J947" s="6"/>
      <c r="K947" s="7"/>
      <c r="L947" s="7"/>
      <c r="M947" s="7"/>
      <c r="N947" s="7"/>
      <c r="O947" s="6"/>
      <c r="P947" s="6"/>
      <c r="Q947" s="12"/>
      <c r="R947" s="10"/>
      <c r="S947" s="11"/>
      <c r="T947" s="10"/>
    </row>
    <row r="948" spans="1:20">
      <c r="A948" s="3"/>
      <c r="B948" s="2"/>
      <c r="C948" s="3"/>
      <c r="D948" s="3"/>
      <c r="E948" s="3"/>
      <c r="F948" s="3"/>
      <c r="G948" s="2"/>
      <c r="H948" s="2"/>
      <c r="I948" s="7"/>
      <c r="J948" s="6"/>
      <c r="K948" s="7"/>
      <c r="L948" s="7"/>
      <c r="M948" s="7"/>
      <c r="N948" s="7"/>
      <c r="O948" s="6"/>
      <c r="P948" s="6"/>
      <c r="Q948" s="12"/>
      <c r="R948" s="10"/>
      <c r="S948" s="11"/>
      <c r="T948" s="10"/>
    </row>
    <row r="949" spans="1:20">
      <c r="A949" s="3"/>
      <c r="B949" s="2"/>
      <c r="C949" s="3"/>
      <c r="D949" s="3"/>
      <c r="E949" s="3"/>
      <c r="F949" s="3"/>
      <c r="G949" s="2"/>
      <c r="H949" s="2"/>
      <c r="I949" s="7"/>
      <c r="J949" s="6"/>
      <c r="K949" s="7"/>
      <c r="L949" s="7"/>
      <c r="M949" s="7"/>
      <c r="N949" s="7"/>
      <c r="O949" s="6"/>
      <c r="P949" s="6"/>
      <c r="Q949" s="12"/>
      <c r="R949" s="10"/>
      <c r="S949" s="11"/>
      <c r="T949" s="10"/>
    </row>
    <row r="950" spans="1:20">
      <c r="A950" s="3"/>
      <c r="B950" s="2"/>
      <c r="C950" s="3"/>
      <c r="D950" s="3"/>
      <c r="E950" s="3"/>
      <c r="F950" s="3"/>
      <c r="G950" s="2"/>
      <c r="H950" s="2"/>
      <c r="I950" s="7"/>
      <c r="J950" s="6"/>
      <c r="K950" s="7"/>
      <c r="L950" s="7"/>
      <c r="M950" s="7"/>
      <c r="N950" s="7"/>
      <c r="O950" s="6"/>
      <c r="P950" s="6"/>
      <c r="Q950" s="12"/>
      <c r="R950" s="10"/>
      <c r="S950" s="11"/>
      <c r="T950" s="10"/>
    </row>
    <row r="951" spans="1:20">
      <c r="A951" s="3"/>
      <c r="B951" s="2"/>
      <c r="C951" s="3"/>
      <c r="D951" s="3"/>
      <c r="E951" s="3"/>
      <c r="F951" s="3"/>
      <c r="G951" s="2"/>
      <c r="H951" s="2"/>
      <c r="I951" s="7"/>
      <c r="J951" s="6"/>
      <c r="K951" s="7"/>
      <c r="L951" s="7"/>
      <c r="M951" s="7"/>
      <c r="N951" s="7"/>
      <c r="O951" s="6"/>
      <c r="P951" s="6"/>
      <c r="Q951" s="12"/>
      <c r="R951" s="10"/>
      <c r="S951" s="11"/>
      <c r="T951" s="10"/>
    </row>
    <row r="952" spans="1:20">
      <c r="A952" s="3"/>
      <c r="B952" s="2"/>
      <c r="C952" s="3"/>
      <c r="D952" s="3"/>
      <c r="E952" s="3"/>
      <c r="F952" s="3"/>
      <c r="G952" s="2"/>
      <c r="H952" s="2"/>
      <c r="I952" s="7"/>
      <c r="J952" s="6"/>
      <c r="K952" s="7"/>
      <c r="L952" s="7"/>
      <c r="M952" s="7"/>
      <c r="N952" s="7"/>
      <c r="O952" s="6"/>
      <c r="P952" s="6"/>
      <c r="Q952" s="12"/>
      <c r="R952" s="10"/>
      <c r="S952" s="11"/>
      <c r="T952" s="10"/>
    </row>
    <row r="953" spans="1:20">
      <c r="A953" s="3"/>
      <c r="B953" s="2"/>
      <c r="C953" s="3"/>
      <c r="D953" s="3"/>
      <c r="E953" s="3"/>
      <c r="F953" s="3"/>
      <c r="G953" s="2"/>
      <c r="H953" s="2"/>
      <c r="I953" s="7"/>
      <c r="J953" s="6"/>
      <c r="K953" s="7"/>
      <c r="L953" s="7"/>
      <c r="M953" s="7"/>
      <c r="N953" s="7"/>
      <c r="O953" s="6"/>
      <c r="P953" s="6"/>
      <c r="Q953" s="12"/>
      <c r="R953" s="10"/>
      <c r="S953" s="11"/>
      <c r="T953" s="10"/>
    </row>
    <row r="954" spans="1:20">
      <c r="A954" s="3"/>
      <c r="B954" s="2"/>
      <c r="C954" s="3"/>
      <c r="D954" s="3"/>
      <c r="E954" s="3"/>
      <c r="F954" s="3"/>
      <c r="G954" s="2"/>
      <c r="H954" s="2"/>
      <c r="I954" s="7"/>
      <c r="J954" s="6"/>
      <c r="K954" s="7"/>
      <c r="L954" s="7"/>
      <c r="M954" s="7"/>
      <c r="N954" s="7"/>
      <c r="O954" s="6"/>
      <c r="P954" s="6"/>
      <c r="Q954" s="12"/>
      <c r="R954" s="10"/>
      <c r="S954" s="11"/>
      <c r="T954" s="10"/>
    </row>
    <row r="955" spans="1:20">
      <c r="A955" s="3"/>
      <c r="B955" s="2"/>
      <c r="C955" s="3"/>
      <c r="D955" s="3"/>
      <c r="E955" s="3"/>
      <c r="F955" s="3"/>
      <c r="G955" s="2"/>
      <c r="H955" s="2"/>
      <c r="I955" s="7"/>
      <c r="J955" s="6"/>
      <c r="K955" s="7"/>
      <c r="L955" s="7"/>
      <c r="M955" s="7"/>
      <c r="N955" s="7"/>
      <c r="O955" s="6"/>
      <c r="P955" s="6"/>
      <c r="Q955" s="12"/>
      <c r="R955" s="10"/>
      <c r="S955" s="11"/>
      <c r="T955" s="10"/>
    </row>
    <row r="956" spans="1:20">
      <c r="A956" s="3"/>
      <c r="B956" s="2"/>
      <c r="C956" s="3"/>
      <c r="D956" s="3"/>
      <c r="E956" s="3"/>
      <c r="F956" s="3"/>
      <c r="G956" s="2"/>
      <c r="H956" s="2"/>
      <c r="I956" s="7"/>
      <c r="J956" s="6"/>
      <c r="K956" s="7"/>
      <c r="L956" s="7"/>
      <c r="M956" s="7"/>
      <c r="N956" s="7"/>
      <c r="O956" s="6"/>
      <c r="P956" s="6"/>
      <c r="Q956" s="12"/>
      <c r="R956" s="10"/>
      <c r="S956" s="11"/>
      <c r="T956" s="10"/>
    </row>
    <row r="957" spans="1:20">
      <c r="A957" s="3"/>
      <c r="B957" s="2"/>
      <c r="C957" s="3"/>
      <c r="D957" s="3"/>
      <c r="E957" s="3"/>
      <c r="F957" s="3"/>
      <c r="G957" s="2"/>
      <c r="H957" s="2"/>
      <c r="I957" s="7"/>
      <c r="J957" s="6"/>
      <c r="K957" s="7"/>
      <c r="L957" s="7"/>
      <c r="M957" s="7"/>
      <c r="N957" s="7"/>
      <c r="O957" s="6"/>
      <c r="P957" s="6"/>
      <c r="Q957" s="12"/>
      <c r="R957" s="10"/>
      <c r="S957" s="11"/>
      <c r="T957" s="10"/>
    </row>
    <row r="958" spans="1:20">
      <c r="A958" s="3"/>
      <c r="B958" s="2"/>
      <c r="C958" s="3"/>
      <c r="D958" s="3"/>
      <c r="E958" s="3"/>
      <c r="F958" s="3"/>
      <c r="G958" s="2"/>
      <c r="H958" s="2"/>
      <c r="I958" s="7"/>
      <c r="J958" s="6"/>
      <c r="K958" s="7"/>
      <c r="L958" s="7"/>
      <c r="M958" s="7"/>
      <c r="N958" s="7"/>
      <c r="O958" s="6"/>
      <c r="P958" s="6"/>
      <c r="Q958" s="12"/>
      <c r="R958" s="10"/>
      <c r="S958" s="11"/>
      <c r="T958" s="10"/>
    </row>
    <row r="959" spans="1:20">
      <c r="A959" s="3"/>
      <c r="B959" s="2"/>
      <c r="C959" s="3"/>
      <c r="D959" s="3"/>
      <c r="E959" s="3"/>
      <c r="F959" s="3"/>
      <c r="G959" s="2"/>
      <c r="H959" s="2"/>
      <c r="I959" s="7"/>
      <c r="J959" s="6"/>
      <c r="K959" s="7"/>
      <c r="L959" s="7"/>
      <c r="M959" s="7"/>
      <c r="N959" s="7"/>
      <c r="O959" s="6"/>
      <c r="P959" s="6"/>
      <c r="Q959" s="12"/>
      <c r="R959" s="10"/>
      <c r="S959" s="11"/>
      <c r="T959" s="10"/>
    </row>
    <row r="960" spans="1:20">
      <c r="A960" s="3"/>
      <c r="B960" s="2"/>
      <c r="C960" s="3"/>
      <c r="D960" s="3"/>
      <c r="E960" s="3"/>
      <c r="F960" s="3"/>
      <c r="G960" s="2"/>
      <c r="H960" s="2"/>
      <c r="I960" s="7"/>
      <c r="J960" s="6"/>
      <c r="K960" s="7"/>
      <c r="L960" s="7"/>
      <c r="M960" s="7"/>
      <c r="N960" s="7"/>
      <c r="O960" s="6"/>
      <c r="P960" s="6"/>
      <c r="Q960" s="12"/>
      <c r="R960" s="10"/>
      <c r="S960" s="11"/>
      <c r="T960" s="10"/>
    </row>
    <row r="961" spans="1:20">
      <c r="A961" s="3"/>
      <c r="B961" s="2"/>
      <c r="C961" s="3"/>
      <c r="D961" s="3"/>
      <c r="E961" s="3"/>
      <c r="F961" s="3"/>
      <c r="G961" s="2"/>
      <c r="H961" s="2"/>
      <c r="I961" s="7"/>
      <c r="J961" s="6"/>
      <c r="K961" s="7"/>
      <c r="L961" s="7"/>
      <c r="M961" s="7"/>
      <c r="N961" s="7"/>
      <c r="O961" s="6"/>
      <c r="P961" s="6"/>
      <c r="Q961" s="12"/>
      <c r="R961" s="10"/>
      <c r="S961" s="11"/>
      <c r="T961" s="10"/>
    </row>
    <row r="962" spans="1:20">
      <c r="A962" s="3"/>
      <c r="B962" s="2"/>
      <c r="C962" s="3"/>
      <c r="D962" s="3"/>
      <c r="E962" s="3"/>
      <c r="F962" s="3"/>
      <c r="G962" s="2"/>
      <c r="H962" s="2"/>
      <c r="I962" s="7"/>
      <c r="J962" s="6"/>
      <c r="K962" s="7"/>
      <c r="L962" s="7"/>
      <c r="M962" s="7"/>
      <c r="N962" s="7"/>
      <c r="O962" s="6"/>
      <c r="P962" s="6"/>
      <c r="Q962" s="12"/>
      <c r="R962" s="10"/>
      <c r="S962" s="11"/>
      <c r="T962" s="10"/>
    </row>
    <row r="963" spans="1:20">
      <c r="A963" s="3"/>
      <c r="B963" s="2"/>
      <c r="C963" s="3"/>
      <c r="D963" s="3"/>
      <c r="E963" s="3"/>
      <c r="F963" s="3"/>
      <c r="G963" s="2"/>
      <c r="H963" s="2"/>
      <c r="I963" s="7"/>
      <c r="J963" s="6"/>
      <c r="K963" s="7"/>
      <c r="L963" s="7"/>
      <c r="M963" s="7"/>
      <c r="N963" s="7"/>
      <c r="O963" s="6"/>
      <c r="P963" s="6"/>
      <c r="Q963" s="12"/>
      <c r="R963" s="10"/>
      <c r="S963" s="11"/>
      <c r="T963" s="10"/>
    </row>
    <row r="964" spans="1:20">
      <c r="A964" s="3"/>
      <c r="B964" s="2"/>
      <c r="C964" s="3"/>
      <c r="D964" s="3"/>
      <c r="E964" s="3"/>
      <c r="F964" s="3"/>
      <c r="G964" s="2"/>
      <c r="H964" s="2"/>
      <c r="I964" s="7"/>
      <c r="J964" s="6"/>
      <c r="K964" s="7"/>
      <c r="L964" s="7"/>
      <c r="M964" s="7"/>
      <c r="N964" s="7"/>
      <c r="O964" s="6"/>
      <c r="P964" s="6"/>
      <c r="Q964" s="12"/>
      <c r="R964" s="10"/>
      <c r="S964" s="11"/>
      <c r="T964" s="10"/>
    </row>
    <row r="965" spans="1:20">
      <c r="A965" s="3"/>
      <c r="B965" s="2"/>
      <c r="C965" s="3"/>
      <c r="D965" s="3"/>
      <c r="E965" s="3"/>
      <c r="F965" s="3"/>
      <c r="G965" s="2"/>
      <c r="H965" s="2"/>
      <c r="I965" s="7"/>
      <c r="J965" s="6"/>
      <c r="K965" s="7"/>
      <c r="L965" s="7"/>
      <c r="M965" s="7"/>
      <c r="N965" s="7"/>
      <c r="O965" s="6"/>
      <c r="P965" s="6"/>
      <c r="Q965" s="12"/>
      <c r="R965" s="10"/>
      <c r="S965" s="11"/>
      <c r="T965" s="10"/>
    </row>
    <row r="966" spans="1:20">
      <c r="A966" s="3"/>
      <c r="B966" s="2"/>
      <c r="C966" s="3"/>
      <c r="D966" s="3"/>
      <c r="E966" s="3"/>
      <c r="F966" s="3"/>
      <c r="G966" s="2"/>
      <c r="H966" s="2"/>
      <c r="I966" s="7"/>
      <c r="J966" s="6"/>
      <c r="K966" s="7"/>
      <c r="L966" s="7"/>
      <c r="M966" s="7"/>
      <c r="N966" s="7"/>
      <c r="O966" s="6"/>
      <c r="P966" s="6"/>
      <c r="Q966" s="12"/>
      <c r="R966" s="10"/>
      <c r="S966" s="11"/>
      <c r="T966" s="10"/>
    </row>
    <row r="967" spans="1:20">
      <c r="A967" s="3"/>
      <c r="B967" s="2"/>
      <c r="C967" s="3"/>
      <c r="D967" s="3"/>
      <c r="E967" s="3"/>
      <c r="F967" s="3"/>
      <c r="G967" s="2"/>
      <c r="H967" s="2"/>
      <c r="I967" s="7"/>
      <c r="J967" s="6"/>
      <c r="K967" s="7"/>
      <c r="L967" s="7"/>
      <c r="M967" s="7"/>
      <c r="N967" s="7"/>
      <c r="O967" s="6"/>
      <c r="P967" s="6"/>
      <c r="Q967" s="12"/>
      <c r="R967" s="10"/>
      <c r="S967" s="11"/>
      <c r="T967" s="10"/>
    </row>
    <row r="968" spans="1:20">
      <c r="A968" s="3"/>
      <c r="B968" s="2"/>
      <c r="C968" s="3"/>
      <c r="D968" s="3"/>
      <c r="E968" s="3"/>
      <c r="F968" s="3"/>
      <c r="G968" s="2"/>
      <c r="H968" s="2"/>
      <c r="I968" s="7"/>
      <c r="J968" s="6"/>
      <c r="K968" s="7"/>
      <c r="L968" s="7"/>
      <c r="M968" s="7"/>
      <c r="N968" s="7"/>
      <c r="O968" s="6"/>
      <c r="P968" s="6"/>
      <c r="Q968" s="12"/>
      <c r="R968" s="10"/>
      <c r="S968" s="11"/>
      <c r="T968" s="10"/>
    </row>
    <row r="969" spans="1:20">
      <c r="A969" s="3"/>
      <c r="B969" s="2"/>
      <c r="C969" s="3"/>
      <c r="D969" s="3"/>
      <c r="E969" s="3"/>
      <c r="F969" s="3"/>
      <c r="G969" s="2"/>
      <c r="H969" s="2"/>
      <c r="I969" s="7"/>
      <c r="J969" s="6"/>
      <c r="K969" s="7"/>
      <c r="L969" s="7"/>
      <c r="M969" s="7"/>
      <c r="N969" s="7"/>
      <c r="O969" s="6"/>
      <c r="P969" s="6"/>
      <c r="Q969" s="12"/>
      <c r="R969" s="10"/>
      <c r="S969" s="11"/>
      <c r="T969" s="10"/>
    </row>
    <row r="970" spans="1:20">
      <c r="A970" s="3"/>
      <c r="B970" s="2"/>
      <c r="C970" s="3"/>
      <c r="D970" s="3"/>
      <c r="E970" s="3"/>
      <c r="F970" s="3"/>
      <c r="G970" s="2"/>
      <c r="H970" s="2"/>
      <c r="I970" s="7"/>
      <c r="J970" s="6"/>
      <c r="K970" s="7"/>
      <c r="L970" s="7"/>
      <c r="M970" s="7"/>
      <c r="N970" s="7"/>
      <c r="O970" s="6"/>
      <c r="P970" s="6"/>
      <c r="Q970" s="12"/>
      <c r="R970" s="10"/>
      <c r="S970" s="11"/>
      <c r="T970" s="10"/>
    </row>
    <row r="971" spans="1:20">
      <c r="A971" s="3"/>
      <c r="B971" s="2"/>
      <c r="C971" s="3"/>
      <c r="D971" s="3"/>
      <c r="E971" s="3"/>
      <c r="F971" s="3"/>
      <c r="G971" s="2"/>
      <c r="H971" s="2"/>
      <c r="I971" s="7"/>
      <c r="J971" s="6"/>
      <c r="K971" s="7"/>
      <c r="L971" s="7"/>
      <c r="M971" s="7"/>
      <c r="N971" s="7"/>
      <c r="O971" s="6"/>
      <c r="P971" s="6"/>
      <c r="Q971" s="12"/>
      <c r="R971" s="10"/>
      <c r="S971" s="11"/>
      <c r="T971" s="10"/>
    </row>
    <row r="972" spans="1:20">
      <c r="A972" s="3"/>
      <c r="B972" s="2"/>
      <c r="C972" s="3"/>
      <c r="D972" s="3"/>
      <c r="E972" s="3"/>
      <c r="F972" s="3"/>
      <c r="G972" s="2"/>
      <c r="H972" s="2"/>
      <c r="I972" s="7"/>
      <c r="J972" s="6"/>
      <c r="K972" s="7"/>
      <c r="L972" s="7"/>
      <c r="M972" s="7"/>
      <c r="N972" s="7"/>
      <c r="O972" s="6"/>
      <c r="P972" s="6"/>
      <c r="Q972" s="12"/>
      <c r="R972" s="10"/>
      <c r="S972" s="11"/>
      <c r="T972" s="10"/>
    </row>
    <row r="973" spans="1:20">
      <c r="A973" s="3"/>
      <c r="B973" s="2"/>
      <c r="C973" s="3"/>
      <c r="D973" s="3"/>
      <c r="E973" s="3"/>
      <c r="F973" s="3"/>
      <c r="G973" s="2"/>
      <c r="H973" s="2"/>
      <c r="I973" s="7"/>
      <c r="J973" s="6"/>
      <c r="K973" s="7"/>
      <c r="L973" s="7"/>
      <c r="M973" s="7"/>
      <c r="N973" s="7"/>
      <c r="O973" s="6"/>
      <c r="P973" s="6"/>
      <c r="Q973" s="12"/>
      <c r="R973" s="10"/>
      <c r="S973" s="11"/>
      <c r="T973" s="10"/>
    </row>
    <row r="974" spans="1:20">
      <c r="A974" s="3"/>
      <c r="B974" s="2"/>
      <c r="C974" s="3"/>
      <c r="D974" s="3"/>
      <c r="E974" s="3"/>
      <c r="F974" s="3"/>
      <c r="G974" s="2"/>
      <c r="H974" s="2"/>
      <c r="I974" s="7"/>
      <c r="J974" s="6"/>
      <c r="K974" s="7"/>
      <c r="L974" s="7"/>
      <c r="M974" s="7"/>
      <c r="N974" s="7"/>
      <c r="O974" s="6"/>
      <c r="P974" s="6"/>
      <c r="Q974" s="12"/>
      <c r="R974" s="10"/>
      <c r="S974" s="11"/>
      <c r="T974" s="10"/>
    </row>
    <row r="975" spans="1:20">
      <c r="A975" s="3"/>
      <c r="B975" s="2"/>
      <c r="C975" s="3"/>
      <c r="D975" s="3"/>
      <c r="E975" s="3"/>
      <c r="F975" s="3"/>
      <c r="G975" s="2"/>
      <c r="H975" s="2"/>
      <c r="I975" s="7"/>
      <c r="J975" s="6"/>
      <c r="K975" s="7"/>
      <c r="L975" s="7"/>
      <c r="M975" s="7"/>
      <c r="N975" s="7"/>
      <c r="O975" s="6"/>
      <c r="P975" s="6"/>
      <c r="Q975" s="12"/>
      <c r="R975" s="10"/>
      <c r="S975" s="11"/>
      <c r="T975" s="10"/>
    </row>
    <row r="976" spans="1:20">
      <c r="A976" s="3"/>
      <c r="B976" s="2"/>
      <c r="C976" s="3"/>
      <c r="D976" s="3"/>
      <c r="E976" s="3"/>
      <c r="F976" s="3"/>
      <c r="G976" s="2"/>
      <c r="H976" s="2"/>
      <c r="I976" s="7"/>
      <c r="J976" s="6"/>
      <c r="K976" s="7"/>
      <c r="L976" s="7"/>
      <c r="M976" s="7"/>
      <c r="N976" s="7"/>
      <c r="O976" s="6"/>
      <c r="P976" s="6"/>
      <c r="Q976" s="12"/>
      <c r="R976" s="10"/>
      <c r="S976" s="11"/>
      <c r="T976" s="10"/>
    </row>
    <row r="977" spans="1:20">
      <c r="A977" s="3"/>
      <c r="B977" s="2"/>
      <c r="C977" s="3"/>
      <c r="D977" s="3"/>
      <c r="E977" s="3"/>
      <c r="F977" s="3"/>
      <c r="G977" s="2"/>
      <c r="H977" s="2"/>
      <c r="I977" s="7"/>
      <c r="J977" s="6"/>
      <c r="K977" s="7"/>
      <c r="L977" s="7"/>
      <c r="M977" s="7"/>
      <c r="N977" s="7"/>
      <c r="O977" s="6"/>
      <c r="P977" s="6"/>
      <c r="Q977" s="12"/>
      <c r="R977" s="10"/>
      <c r="S977" s="11"/>
      <c r="T977" s="10"/>
    </row>
    <row r="978" spans="1:20">
      <c r="A978" s="3"/>
      <c r="B978" s="2"/>
      <c r="C978" s="3"/>
      <c r="D978" s="3"/>
      <c r="E978" s="3"/>
      <c r="F978" s="3"/>
      <c r="G978" s="2"/>
      <c r="H978" s="2"/>
      <c r="I978" s="7"/>
      <c r="J978" s="6"/>
      <c r="K978" s="7"/>
      <c r="L978" s="7"/>
      <c r="M978" s="7"/>
      <c r="N978" s="7"/>
      <c r="O978" s="6"/>
      <c r="P978" s="6"/>
      <c r="Q978" s="12"/>
      <c r="R978" s="10"/>
      <c r="S978" s="11"/>
      <c r="T978" s="10"/>
    </row>
    <row r="979" spans="1:20">
      <c r="A979" s="3"/>
      <c r="B979" s="2"/>
      <c r="C979" s="3"/>
      <c r="D979" s="3"/>
      <c r="E979" s="3"/>
      <c r="F979" s="3"/>
      <c r="G979" s="2"/>
      <c r="H979" s="2"/>
      <c r="I979" s="7"/>
      <c r="J979" s="6"/>
      <c r="K979" s="7"/>
      <c r="L979" s="7"/>
      <c r="M979" s="7"/>
      <c r="N979" s="7"/>
      <c r="O979" s="6"/>
      <c r="P979" s="6"/>
      <c r="Q979" s="12"/>
      <c r="R979" s="10"/>
      <c r="S979" s="11"/>
      <c r="T979" s="10"/>
    </row>
    <row r="980" spans="1:20">
      <c r="A980" s="3"/>
      <c r="B980" s="2"/>
      <c r="C980" s="3"/>
      <c r="D980" s="3"/>
      <c r="E980" s="3"/>
      <c r="F980" s="3"/>
      <c r="G980" s="2"/>
      <c r="H980" s="2"/>
      <c r="I980" s="7"/>
      <c r="J980" s="6"/>
      <c r="K980" s="7"/>
      <c r="L980" s="7"/>
      <c r="M980" s="7"/>
      <c r="N980" s="7"/>
      <c r="O980" s="6"/>
      <c r="P980" s="6"/>
      <c r="Q980" s="12"/>
      <c r="R980" s="10"/>
      <c r="S980" s="11"/>
      <c r="T980" s="10"/>
    </row>
    <row r="981" spans="1:20">
      <c r="A981" s="3"/>
      <c r="B981" s="2"/>
      <c r="C981" s="3"/>
      <c r="D981" s="3"/>
      <c r="E981" s="3"/>
      <c r="F981" s="3"/>
      <c r="G981" s="2"/>
      <c r="H981" s="2"/>
      <c r="I981" s="7"/>
      <c r="J981" s="6"/>
      <c r="K981" s="7"/>
      <c r="L981" s="7"/>
      <c r="M981" s="7"/>
      <c r="N981" s="7"/>
      <c r="O981" s="6"/>
      <c r="P981" s="6"/>
      <c r="Q981" s="12"/>
      <c r="R981" s="10"/>
      <c r="S981" s="11"/>
      <c r="T981" s="10"/>
    </row>
    <row r="982" spans="1:20">
      <c r="A982" s="3"/>
      <c r="B982" s="2"/>
      <c r="C982" s="3"/>
      <c r="D982" s="3"/>
      <c r="E982" s="3"/>
      <c r="F982" s="3"/>
      <c r="G982" s="2"/>
      <c r="H982" s="2"/>
      <c r="I982" s="7"/>
      <c r="J982" s="6"/>
      <c r="K982" s="7"/>
      <c r="L982" s="7"/>
      <c r="M982" s="7"/>
      <c r="N982" s="7"/>
      <c r="O982" s="6"/>
      <c r="P982" s="6"/>
      <c r="Q982" s="12"/>
      <c r="R982" s="10"/>
      <c r="S982" s="11"/>
      <c r="T982" s="10"/>
    </row>
    <row r="983" spans="1:20">
      <c r="A983" s="3"/>
      <c r="B983" s="2"/>
      <c r="C983" s="3"/>
      <c r="D983" s="3"/>
      <c r="E983" s="3"/>
      <c r="F983" s="3"/>
      <c r="G983" s="2"/>
      <c r="H983" s="2"/>
      <c r="I983" s="7"/>
      <c r="J983" s="6"/>
      <c r="K983" s="7"/>
      <c r="L983" s="7"/>
      <c r="M983" s="7"/>
      <c r="N983" s="7"/>
      <c r="O983" s="6"/>
      <c r="P983" s="6"/>
      <c r="Q983" s="12"/>
      <c r="R983" s="10"/>
      <c r="S983" s="11"/>
      <c r="T983" s="10"/>
    </row>
    <row r="984" spans="1:20">
      <c r="A984" s="3"/>
      <c r="B984" s="2"/>
      <c r="C984" s="3"/>
      <c r="D984" s="3"/>
      <c r="E984" s="3"/>
      <c r="F984" s="3"/>
      <c r="G984" s="2"/>
      <c r="H984" s="2"/>
      <c r="I984" s="7"/>
      <c r="J984" s="6"/>
      <c r="K984" s="7"/>
      <c r="L984" s="7"/>
      <c r="M984" s="7"/>
      <c r="N984" s="7"/>
      <c r="O984" s="6"/>
      <c r="P984" s="6"/>
      <c r="Q984" s="12"/>
      <c r="R984" s="10"/>
      <c r="S984" s="11"/>
      <c r="T984" s="10"/>
    </row>
    <row r="985" spans="1:20">
      <c r="A985" s="3"/>
      <c r="B985" s="2"/>
      <c r="C985" s="3"/>
      <c r="D985" s="3"/>
      <c r="E985" s="3"/>
      <c r="F985" s="3"/>
      <c r="G985" s="2"/>
      <c r="H985" s="2"/>
      <c r="I985" s="7"/>
      <c r="J985" s="6"/>
      <c r="K985" s="7"/>
      <c r="L985" s="7"/>
      <c r="M985" s="7"/>
      <c r="N985" s="7"/>
      <c r="O985" s="6"/>
      <c r="P985" s="6"/>
      <c r="Q985" s="12"/>
      <c r="R985" s="10"/>
      <c r="S985" s="11"/>
      <c r="T985" s="10"/>
    </row>
    <row r="986" spans="1:20">
      <c r="A986" s="3"/>
      <c r="B986" s="2"/>
      <c r="C986" s="3"/>
      <c r="D986" s="3"/>
      <c r="E986" s="3"/>
      <c r="F986" s="3"/>
      <c r="G986" s="2"/>
      <c r="H986" s="2"/>
      <c r="I986" s="7"/>
      <c r="J986" s="6"/>
      <c r="K986" s="7"/>
      <c r="L986" s="7"/>
      <c r="M986" s="7"/>
      <c r="N986" s="7"/>
      <c r="O986" s="6"/>
      <c r="P986" s="6"/>
      <c r="Q986" s="12"/>
      <c r="R986" s="10"/>
      <c r="S986" s="11"/>
      <c r="T986" s="10"/>
    </row>
    <row r="987" spans="1:20">
      <c r="A987" s="3"/>
      <c r="B987" s="2"/>
      <c r="C987" s="3"/>
      <c r="D987" s="3"/>
      <c r="E987" s="3"/>
      <c r="F987" s="3"/>
      <c r="G987" s="2"/>
      <c r="H987" s="2"/>
      <c r="I987" s="7"/>
      <c r="J987" s="6"/>
      <c r="K987" s="7"/>
      <c r="L987" s="7"/>
      <c r="M987" s="7"/>
      <c r="N987" s="7"/>
      <c r="O987" s="6"/>
      <c r="P987" s="6"/>
      <c r="Q987" s="12"/>
      <c r="R987" s="10"/>
      <c r="S987" s="11"/>
      <c r="T987" s="10"/>
    </row>
    <row r="988" spans="1:20">
      <c r="A988" s="3"/>
      <c r="B988" s="2"/>
      <c r="C988" s="3"/>
      <c r="D988" s="3"/>
      <c r="E988" s="3"/>
      <c r="F988" s="3"/>
      <c r="G988" s="2"/>
      <c r="H988" s="2"/>
      <c r="I988" s="7"/>
      <c r="J988" s="6"/>
      <c r="K988" s="7"/>
      <c r="L988" s="7"/>
      <c r="M988" s="7"/>
      <c r="N988" s="7"/>
      <c r="O988" s="6"/>
      <c r="P988" s="6"/>
      <c r="Q988" s="12"/>
      <c r="R988" s="10"/>
      <c r="S988" s="11"/>
      <c r="T988" s="10"/>
    </row>
    <row r="989" spans="1:20">
      <c r="A989" s="3"/>
      <c r="B989" s="2"/>
      <c r="C989" s="3"/>
      <c r="D989" s="3"/>
      <c r="E989" s="3"/>
      <c r="F989" s="3"/>
      <c r="G989" s="2"/>
      <c r="H989" s="2"/>
      <c r="I989" s="7"/>
      <c r="J989" s="6"/>
      <c r="K989" s="7"/>
      <c r="L989" s="7"/>
      <c r="M989" s="7"/>
      <c r="N989" s="7"/>
      <c r="O989" s="6"/>
      <c r="P989" s="6"/>
      <c r="Q989" s="12"/>
      <c r="R989" s="10"/>
      <c r="S989" s="11"/>
      <c r="T989" s="10"/>
    </row>
    <row r="990" spans="1:20">
      <c r="A990" s="3"/>
      <c r="B990" s="2"/>
      <c r="C990" s="3"/>
      <c r="D990" s="3"/>
      <c r="E990" s="3"/>
      <c r="F990" s="3"/>
      <c r="G990" s="2"/>
      <c r="H990" s="2"/>
      <c r="I990" s="7"/>
      <c r="J990" s="6"/>
      <c r="K990" s="7"/>
      <c r="L990" s="7"/>
      <c r="M990" s="7"/>
      <c r="N990" s="7"/>
      <c r="O990" s="6"/>
      <c r="P990" s="6"/>
      <c r="Q990" s="12"/>
      <c r="R990" s="10"/>
      <c r="S990" s="11"/>
      <c r="T990" s="10"/>
    </row>
    <row r="991" spans="1:20">
      <c r="A991" s="3"/>
      <c r="B991" s="2"/>
      <c r="C991" s="3"/>
      <c r="D991" s="3"/>
      <c r="E991" s="3"/>
      <c r="F991" s="3"/>
      <c r="G991" s="2"/>
      <c r="H991" s="2"/>
      <c r="I991" s="7"/>
      <c r="J991" s="6"/>
      <c r="K991" s="7"/>
      <c r="L991" s="7"/>
      <c r="M991" s="7"/>
      <c r="N991" s="7"/>
      <c r="O991" s="6"/>
      <c r="P991" s="6"/>
      <c r="Q991" s="12"/>
      <c r="R991" s="10"/>
      <c r="S991" s="11"/>
      <c r="T991" s="10"/>
    </row>
    <row r="992" spans="1:20">
      <c r="A992" s="3"/>
      <c r="B992" s="2"/>
      <c r="C992" s="3"/>
      <c r="D992" s="3"/>
      <c r="E992" s="3"/>
      <c r="F992" s="3"/>
      <c r="G992" s="2"/>
      <c r="H992" s="2"/>
      <c r="I992" s="7"/>
      <c r="J992" s="6"/>
      <c r="K992" s="7"/>
      <c r="L992" s="7"/>
      <c r="M992" s="7"/>
      <c r="N992" s="7"/>
      <c r="O992" s="6"/>
      <c r="P992" s="6"/>
      <c r="Q992" s="12"/>
      <c r="R992" s="10"/>
      <c r="S992" s="11"/>
      <c r="T992" s="10"/>
    </row>
    <row r="993" spans="1:20">
      <c r="A993" s="3"/>
      <c r="B993" s="2"/>
      <c r="C993" s="3"/>
      <c r="D993" s="3"/>
      <c r="E993" s="3"/>
      <c r="F993" s="3"/>
      <c r="G993" s="2"/>
      <c r="H993" s="2"/>
      <c r="I993" s="7"/>
      <c r="J993" s="6"/>
      <c r="K993" s="7"/>
      <c r="L993" s="7"/>
      <c r="M993" s="7"/>
      <c r="N993" s="7"/>
      <c r="O993" s="6"/>
      <c r="P993" s="6"/>
      <c r="Q993" s="12"/>
      <c r="R993" s="10"/>
      <c r="S993" s="11"/>
      <c r="T993" s="10"/>
    </row>
    <row r="994" spans="1:20">
      <c r="A994" s="3"/>
      <c r="B994" s="2"/>
      <c r="C994" s="3"/>
      <c r="D994" s="3"/>
      <c r="E994" s="3"/>
      <c r="F994" s="3"/>
      <c r="G994" s="2"/>
      <c r="H994" s="2"/>
      <c r="I994" s="7"/>
      <c r="J994" s="6"/>
      <c r="K994" s="7"/>
      <c r="L994" s="7"/>
      <c r="M994" s="7"/>
      <c r="N994" s="7"/>
      <c r="O994" s="6"/>
      <c r="P994" s="6"/>
      <c r="Q994" s="12"/>
      <c r="R994" s="10"/>
      <c r="S994" s="11"/>
      <c r="T994" s="10"/>
    </row>
    <row r="995" spans="1:20">
      <c r="A995" s="3"/>
      <c r="B995" s="2"/>
      <c r="C995" s="3"/>
      <c r="D995" s="3"/>
      <c r="E995" s="3"/>
      <c r="F995" s="3"/>
      <c r="G995" s="2"/>
      <c r="H995" s="2"/>
      <c r="I995" s="7"/>
      <c r="J995" s="6"/>
      <c r="K995" s="7"/>
      <c r="L995" s="7"/>
      <c r="M995" s="7"/>
      <c r="N995" s="7"/>
      <c r="O995" s="6"/>
      <c r="P995" s="6"/>
      <c r="Q995" s="12"/>
      <c r="R995" s="10"/>
      <c r="S995" s="11"/>
      <c r="T995" s="10"/>
    </row>
    <row r="996" spans="1:20">
      <c r="A996" s="3"/>
      <c r="B996" s="2"/>
      <c r="C996" s="3"/>
      <c r="D996" s="3"/>
      <c r="E996" s="3"/>
      <c r="F996" s="3"/>
      <c r="G996" s="2"/>
      <c r="H996" s="2"/>
      <c r="I996" s="7"/>
      <c r="J996" s="6"/>
      <c r="K996" s="7"/>
      <c r="L996" s="7"/>
      <c r="M996" s="7"/>
      <c r="N996" s="7"/>
      <c r="O996" s="6"/>
      <c r="P996" s="6"/>
      <c r="Q996" s="12"/>
      <c r="R996" s="10"/>
      <c r="S996" s="11"/>
      <c r="T996" s="10"/>
    </row>
    <row r="997" spans="1:20">
      <c r="A997" s="3"/>
      <c r="B997" s="2"/>
      <c r="C997" s="3"/>
      <c r="D997" s="3"/>
      <c r="E997" s="3"/>
      <c r="F997" s="3"/>
      <c r="G997" s="2"/>
      <c r="H997" s="2"/>
      <c r="I997" s="7"/>
      <c r="J997" s="6"/>
      <c r="K997" s="7"/>
      <c r="L997" s="7"/>
      <c r="M997" s="7"/>
      <c r="N997" s="7"/>
      <c r="O997" s="6"/>
      <c r="P997" s="6"/>
      <c r="Q997" s="12"/>
      <c r="R997" s="10"/>
      <c r="S997" s="11"/>
      <c r="T997" s="10"/>
    </row>
    <row r="998" spans="1:20">
      <c r="A998" s="3"/>
      <c r="B998" s="2"/>
      <c r="C998" s="3"/>
      <c r="D998" s="3"/>
      <c r="E998" s="3"/>
      <c r="F998" s="3"/>
      <c r="G998" s="2"/>
      <c r="H998" s="2"/>
      <c r="I998" s="7"/>
      <c r="J998" s="6"/>
      <c r="K998" s="7"/>
      <c r="L998" s="7"/>
      <c r="M998" s="7"/>
      <c r="N998" s="7"/>
      <c r="O998" s="6"/>
      <c r="P998" s="6"/>
      <c r="Q998" s="12"/>
      <c r="R998" s="10"/>
      <c r="S998" s="11"/>
      <c r="T998" s="10"/>
    </row>
    <row r="999" spans="1:20">
      <c r="A999" s="3"/>
      <c r="B999" s="2"/>
      <c r="C999" s="3"/>
      <c r="D999" s="3"/>
      <c r="E999" s="3"/>
      <c r="F999" s="3"/>
      <c r="G999" s="2"/>
      <c r="H999" s="2"/>
      <c r="I999" s="7"/>
      <c r="J999" s="6"/>
      <c r="K999" s="7"/>
      <c r="L999" s="7"/>
      <c r="M999" s="7"/>
      <c r="N999" s="7"/>
      <c r="O999" s="6"/>
      <c r="P999" s="6"/>
      <c r="Q999" s="12"/>
      <c r="R999" s="10"/>
      <c r="S999" s="11"/>
      <c r="T999" s="10"/>
    </row>
    <row r="1000" spans="1:20">
      <c r="A1000" s="3"/>
      <c r="B1000" s="2"/>
      <c r="C1000" s="3"/>
      <c r="D1000" s="3"/>
      <c r="E1000" s="3"/>
      <c r="F1000" s="3"/>
      <c r="G1000" s="2"/>
      <c r="H1000" s="2"/>
      <c r="I1000" s="7"/>
      <c r="J1000" s="6"/>
      <c r="K1000" s="7"/>
      <c r="L1000" s="7"/>
      <c r="M1000" s="7"/>
      <c r="N1000" s="7"/>
      <c r="O1000" s="6"/>
      <c r="P1000" s="6"/>
      <c r="Q1000" s="12"/>
      <c r="R1000" s="10"/>
      <c r="S1000" s="11"/>
      <c r="T1000" s="10"/>
    </row>
    <row r="1001" spans="1:20">
      <c r="A1001" s="3"/>
      <c r="B1001" s="2"/>
      <c r="C1001" s="3"/>
      <c r="D1001" s="3"/>
      <c r="E1001" s="3"/>
      <c r="F1001" s="3"/>
      <c r="G1001" s="2"/>
      <c r="H1001" s="2"/>
      <c r="I1001" s="7"/>
      <c r="J1001" s="6"/>
      <c r="K1001" s="7"/>
      <c r="L1001" s="7"/>
      <c r="M1001" s="7"/>
      <c r="N1001" s="7"/>
      <c r="O1001" s="6"/>
      <c r="P1001" s="6"/>
      <c r="Q1001" s="12"/>
      <c r="R1001" s="10"/>
      <c r="S1001" s="11"/>
      <c r="T1001" s="10"/>
    </row>
    <row r="1002" spans="1:20">
      <c r="A1002" s="3"/>
      <c r="B1002" s="2"/>
      <c r="C1002" s="3"/>
      <c r="D1002" s="3"/>
      <c r="E1002" s="3"/>
      <c r="F1002" s="3"/>
      <c r="G1002" s="2"/>
      <c r="H1002" s="2"/>
      <c r="I1002" s="7"/>
      <c r="J1002" s="6"/>
      <c r="K1002" s="7"/>
      <c r="L1002" s="7"/>
      <c r="M1002" s="7"/>
      <c r="N1002" s="7"/>
      <c r="O1002" s="6"/>
      <c r="P1002" s="6"/>
      <c r="Q1002" s="12"/>
      <c r="R1002" s="10"/>
      <c r="S1002" s="11"/>
      <c r="T1002" s="10"/>
    </row>
    <row r="1003" spans="1:20">
      <c r="A1003" s="3"/>
      <c r="B1003" s="2"/>
      <c r="C1003" s="3"/>
      <c r="D1003" s="3"/>
      <c r="E1003" s="3"/>
      <c r="F1003" s="3"/>
      <c r="G1003" s="2"/>
      <c r="H1003" s="2"/>
      <c r="I1003" s="7"/>
      <c r="J1003" s="6"/>
      <c r="K1003" s="7"/>
      <c r="L1003" s="7"/>
      <c r="M1003" s="7"/>
      <c r="N1003" s="7"/>
      <c r="O1003" s="6"/>
      <c r="P1003" s="6"/>
      <c r="Q1003" s="12"/>
      <c r="R1003" s="10"/>
      <c r="S1003" s="11"/>
      <c r="T1003" s="10"/>
    </row>
    <row r="1004" spans="1:20">
      <c r="A1004" s="3"/>
      <c r="B1004" s="2"/>
      <c r="C1004" s="3"/>
      <c r="D1004" s="3"/>
      <c r="E1004" s="3"/>
      <c r="F1004" s="3"/>
      <c r="G1004" s="2"/>
      <c r="H1004" s="2"/>
      <c r="I1004" s="7"/>
      <c r="J1004" s="6"/>
      <c r="K1004" s="7"/>
      <c r="L1004" s="7"/>
      <c r="M1004" s="7"/>
      <c r="N1004" s="7"/>
      <c r="O1004" s="6"/>
      <c r="P1004" s="6"/>
      <c r="Q1004" s="12"/>
      <c r="R1004" s="10"/>
      <c r="S1004" s="11"/>
      <c r="T1004" s="10"/>
    </row>
    <row r="1005" spans="1:20">
      <c r="A1005" s="3"/>
      <c r="B1005" s="2"/>
      <c r="C1005" s="3"/>
      <c r="D1005" s="3"/>
      <c r="E1005" s="3"/>
      <c r="F1005" s="3"/>
      <c r="G1005" s="2"/>
      <c r="H1005" s="2"/>
      <c r="I1005" s="7"/>
      <c r="J1005" s="6"/>
      <c r="K1005" s="7"/>
      <c r="L1005" s="7"/>
      <c r="M1005" s="7"/>
      <c r="N1005" s="7"/>
      <c r="O1005" s="6"/>
      <c r="P1005" s="6"/>
      <c r="Q1005" s="12"/>
      <c r="R1005" s="10"/>
      <c r="S1005" s="11"/>
      <c r="T1005" s="10"/>
    </row>
    <row r="1006" spans="1:20">
      <c r="A1006" s="3"/>
      <c r="B1006" s="2"/>
      <c r="C1006" s="3"/>
      <c r="D1006" s="3"/>
      <c r="E1006" s="3"/>
      <c r="F1006" s="3"/>
      <c r="G1006" s="2"/>
      <c r="H1006" s="2"/>
      <c r="I1006" s="7"/>
      <c r="J1006" s="6"/>
      <c r="K1006" s="7"/>
      <c r="L1006" s="7"/>
      <c r="M1006" s="7"/>
      <c r="N1006" s="7"/>
      <c r="O1006" s="6"/>
      <c r="P1006" s="6"/>
      <c r="Q1006" s="12"/>
      <c r="R1006" s="10"/>
      <c r="S1006" s="11"/>
      <c r="T1006" s="10"/>
    </row>
    <row r="1007" spans="1:20">
      <c r="A1007" s="3"/>
      <c r="B1007" s="2"/>
      <c r="C1007" s="3"/>
      <c r="D1007" s="3"/>
      <c r="E1007" s="3"/>
      <c r="F1007" s="3"/>
      <c r="G1007" s="2"/>
      <c r="H1007" s="2"/>
      <c r="I1007" s="7"/>
      <c r="J1007" s="6"/>
      <c r="K1007" s="7"/>
      <c r="L1007" s="7"/>
      <c r="M1007" s="7"/>
      <c r="N1007" s="7"/>
      <c r="O1007" s="6"/>
      <c r="P1007" s="6"/>
      <c r="Q1007" s="12"/>
      <c r="R1007" s="10"/>
      <c r="S1007" s="11"/>
      <c r="T1007" s="10"/>
    </row>
    <row r="1008" spans="1:20">
      <c r="A1008" s="3"/>
      <c r="B1008" s="2"/>
      <c r="C1008" s="3"/>
      <c r="D1008" s="3"/>
      <c r="E1008" s="3"/>
      <c r="F1008" s="3"/>
      <c r="G1008" s="2"/>
      <c r="H1008" s="2"/>
      <c r="I1008" s="7"/>
      <c r="J1008" s="6"/>
      <c r="K1008" s="7"/>
      <c r="L1008" s="7"/>
      <c r="M1008" s="7"/>
      <c r="N1008" s="7"/>
      <c r="O1008" s="6"/>
      <c r="P1008" s="6"/>
      <c r="Q1008" s="12"/>
      <c r="R1008" s="10"/>
      <c r="S1008" s="11"/>
      <c r="T1008" s="10"/>
    </row>
    <row r="1009" spans="1:20">
      <c r="A1009" s="3"/>
      <c r="B1009" s="2"/>
      <c r="C1009" s="3"/>
      <c r="D1009" s="3"/>
      <c r="E1009" s="3"/>
      <c r="F1009" s="3"/>
      <c r="G1009" s="2"/>
      <c r="H1009" s="2"/>
      <c r="I1009" s="7"/>
      <c r="J1009" s="6"/>
      <c r="K1009" s="7"/>
      <c r="L1009" s="7"/>
      <c r="M1009" s="7"/>
      <c r="N1009" s="7"/>
      <c r="O1009" s="6"/>
      <c r="P1009" s="6"/>
      <c r="Q1009" s="12"/>
      <c r="R1009" s="10"/>
      <c r="S1009" s="11"/>
      <c r="T1009" s="10"/>
    </row>
    <row r="1010" spans="1:20">
      <c r="A1010" s="3"/>
      <c r="B1010" s="2"/>
      <c r="C1010" s="3"/>
      <c r="D1010" s="3"/>
      <c r="E1010" s="3"/>
      <c r="F1010" s="3"/>
      <c r="G1010" s="2"/>
      <c r="H1010" s="2"/>
      <c r="I1010" s="7"/>
      <c r="J1010" s="6"/>
      <c r="K1010" s="7"/>
      <c r="L1010" s="7"/>
      <c r="M1010" s="7"/>
      <c r="N1010" s="7"/>
      <c r="O1010" s="6"/>
      <c r="P1010" s="6"/>
      <c r="Q1010" s="12"/>
      <c r="R1010" s="10"/>
      <c r="S1010" s="11"/>
      <c r="T1010" s="10"/>
    </row>
    <row r="1011" spans="1:20">
      <c r="A1011" s="3"/>
      <c r="B1011" s="2"/>
      <c r="C1011" s="3"/>
      <c r="D1011" s="3"/>
      <c r="E1011" s="3"/>
      <c r="F1011" s="3"/>
      <c r="G1011" s="2"/>
      <c r="H1011" s="2"/>
      <c r="I1011" s="7"/>
      <c r="J1011" s="6"/>
      <c r="K1011" s="7"/>
      <c r="L1011" s="7"/>
      <c r="M1011" s="7"/>
      <c r="N1011" s="7"/>
      <c r="O1011" s="6"/>
      <c r="P1011" s="6"/>
      <c r="Q1011" s="12"/>
      <c r="R1011" s="10"/>
      <c r="S1011" s="11"/>
      <c r="T1011" s="10"/>
    </row>
    <row r="1012" spans="1:20">
      <c r="A1012" s="3"/>
      <c r="B1012" s="2"/>
      <c r="C1012" s="3"/>
      <c r="D1012" s="3"/>
      <c r="E1012" s="3"/>
      <c r="F1012" s="3"/>
      <c r="G1012" s="2"/>
      <c r="H1012" s="2"/>
      <c r="I1012" s="7"/>
      <c r="J1012" s="6"/>
      <c r="K1012" s="7"/>
      <c r="L1012" s="7"/>
      <c r="M1012" s="7"/>
      <c r="N1012" s="7"/>
      <c r="O1012" s="6"/>
      <c r="P1012" s="6"/>
      <c r="Q1012" s="12"/>
      <c r="R1012" s="10"/>
      <c r="S1012" s="11"/>
      <c r="T1012" s="10"/>
    </row>
    <row r="1013" spans="1:20">
      <c r="A1013" s="3"/>
      <c r="B1013" s="2"/>
      <c r="C1013" s="3"/>
      <c r="D1013" s="3"/>
      <c r="E1013" s="3"/>
      <c r="F1013" s="3"/>
      <c r="G1013" s="2"/>
      <c r="H1013" s="2"/>
      <c r="I1013" s="7"/>
      <c r="J1013" s="6"/>
      <c r="K1013" s="7"/>
      <c r="L1013" s="7"/>
      <c r="M1013" s="7"/>
      <c r="N1013" s="7"/>
      <c r="O1013" s="6"/>
      <c r="P1013" s="6"/>
      <c r="Q1013" s="12"/>
      <c r="R1013" s="10"/>
      <c r="S1013" s="11"/>
      <c r="T1013" s="10"/>
    </row>
    <row r="1014" spans="1:20">
      <c r="A1014" s="3"/>
      <c r="B1014" s="2"/>
      <c r="C1014" s="3"/>
      <c r="D1014" s="3"/>
      <c r="E1014" s="3"/>
      <c r="F1014" s="3"/>
      <c r="G1014" s="2"/>
      <c r="H1014" s="2"/>
      <c r="I1014" s="7"/>
      <c r="J1014" s="6"/>
      <c r="K1014" s="7"/>
      <c r="L1014" s="7"/>
      <c r="M1014" s="7"/>
      <c r="N1014" s="7"/>
      <c r="O1014" s="6"/>
      <c r="P1014" s="6"/>
      <c r="Q1014" s="12"/>
      <c r="R1014" s="10"/>
      <c r="S1014" s="11"/>
      <c r="T1014" s="10"/>
    </row>
    <row r="1015" spans="1:20">
      <c r="A1015" s="3"/>
      <c r="B1015" s="2"/>
      <c r="C1015" s="3"/>
      <c r="D1015" s="3"/>
      <c r="E1015" s="3"/>
      <c r="F1015" s="3"/>
      <c r="G1015" s="2"/>
      <c r="H1015" s="2"/>
      <c r="I1015" s="7"/>
      <c r="J1015" s="6"/>
      <c r="K1015" s="7"/>
      <c r="L1015" s="7"/>
      <c r="M1015" s="7"/>
      <c r="N1015" s="7"/>
      <c r="O1015" s="6"/>
      <c r="P1015" s="6"/>
      <c r="Q1015" s="12"/>
      <c r="R1015" s="10"/>
      <c r="S1015" s="11"/>
      <c r="T1015" s="10"/>
    </row>
  </sheetData>
  <mergeCells count="10">
    <mergeCell ref="A10:H10"/>
    <mergeCell ref="I10:P10"/>
    <mergeCell ref="A1:H1"/>
    <mergeCell ref="A2:H2"/>
    <mergeCell ref="A3:H3"/>
    <mergeCell ref="A4:H4"/>
    <mergeCell ref="A5:H5"/>
    <mergeCell ref="A6:H6"/>
    <mergeCell ref="A7:H7"/>
    <mergeCell ref="A8:H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A2" workbookViewId="0">
      <selection activeCell="J7" sqref="J7"/>
    </sheetView>
  </sheetViews>
  <sheetFormatPr baseColWidth="10" defaultRowHeight="15" x14ac:dyDescent="0"/>
  <cols>
    <col min="1" max="1" width="17" customWidth="1"/>
    <col min="2" max="2" width="22.83203125" customWidth="1"/>
    <col min="3" max="3" width="26.6640625" customWidth="1"/>
    <col min="4" max="4" width="23" customWidth="1"/>
    <col min="5" max="5" width="18.33203125" customWidth="1"/>
    <col min="7" max="7" width="16.1640625" customWidth="1"/>
  </cols>
  <sheetData>
    <row r="1" spans="1:32" ht="18">
      <c r="A1" s="34" t="s">
        <v>20</v>
      </c>
      <c r="B1" s="35"/>
      <c r="C1" s="35"/>
      <c r="D1" s="35"/>
      <c r="E1" s="35"/>
      <c r="F1" s="35"/>
      <c r="G1" s="35"/>
      <c r="H1" s="35"/>
    </row>
    <row r="2" spans="1:32" ht="18">
      <c r="A2" s="34" t="s">
        <v>21</v>
      </c>
      <c r="B2" s="35"/>
      <c r="C2" s="35"/>
      <c r="D2" s="35"/>
      <c r="E2" s="35"/>
      <c r="F2" s="35"/>
      <c r="G2" s="35"/>
      <c r="H2" s="35"/>
    </row>
    <row r="3" spans="1:32" ht="18">
      <c r="A3" s="34" t="s">
        <v>24</v>
      </c>
      <c r="B3" s="35"/>
      <c r="C3" s="35"/>
      <c r="D3" s="35"/>
      <c r="E3" s="35"/>
      <c r="F3" s="35"/>
      <c r="G3" s="35"/>
      <c r="H3" s="35"/>
    </row>
    <row r="4" spans="1:32" ht="18">
      <c r="A4" s="34" t="s">
        <v>22</v>
      </c>
      <c r="B4" s="35"/>
      <c r="C4" s="35"/>
      <c r="D4" s="35"/>
      <c r="E4" s="35"/>
      <c r="F4" s="35"/>
      <c r="G4" s="35"/>
      <c r="H4" s="35"/>
    </row>
    <row r="5" spans="1:32" ht="18">
      <c r="A5" s="34" t="s">
        <v>23</v>
      </c>
      <c r="B5" s="35"/>
      <c r="C5" s="35"/>
      <c r="D5" s="35"/>
      <c r="E5" s="35"/>
      <c r="F5" s="35"/>
      <c r="G5" s="35"/>
      <c r="H5" s="35"/>
    </row>
    <row r="6" spans="1:32" ht="18">
      <c r="A6" s="34" t="s">
        <v>25</v>
      </c>
      <c r="B6" s="35"/>
      <c r="C6" s="35"/>
      <c r="D6" s="35"/>
      <c r="E6" s="35"/>
      <c r="F6" s="35"/>
      <c r="G6" s="35"/>
      <c r="H6" s="35"/>
    </row>
    <row r="7" spans="1:32" ht="18">
      <c r="A7" s="34" t="s">
        <v>27</v>
      </c>
      <c r="B7" s="35"/>
      <c r="C7" s="35"/>
      <c r="D7" s="35"/>
      <c r="E7" s="35"/>
      <c r="F7" s="35"/>
      <c r="G7" s="35"/>
      <c r="H7" s="35"/>
    </row>
    <row r="8" spans="1:32" ht="18">
      <c r="A8" s="34"/>
      <c r="B8" s="35"/>
      <c r="C8" s="35"/>
      <c r="D8" s="35"/>
      <c r="E8" s="35"/>
      <c r="F8" s="35"/>
      <c r="G8" s="35"/>
      <c r="H8" s="35"/>
    </row>
    <row r="9" spans="1:32" ht="18">
      <c r="A9" s="20"/>
      <c r="B9" s="20"/>
      <c r="C9" s="20"/>
      <c r="D9" s="20"/>
      <c r="E9" s="20"/>
      <c r="F9" s="20"/>
      <c r="G9" s="20"/>
      <c r="H9" s="20"/>
    </row>
    <row r="10" spans="1:32" ht="25">
      <c r="A10" s="32" t="s">
        <v>29</v>
      </c>
      <c r="B10" s="32"/>
      <c r="C10" s="32"/>
      <c r="D10" s="32"/>
      <c r="E10" s="32"/>
      <c r="F10" s="32"/>
      <c r="G10" s="32"/>
      <c r="H10" s="32"/>
      <c r="I10" s="33" t="s">
        <v>30</v>
      </c>
      <c r="J10" s="33"/>
      <c r="K10" s="33"/>
      <c r="L10" s="33"/>
      <c r="M10" s="33"/>
      <c r="N10" s="33"/>
      <c r="O10" s="33"/>
      <c r="P10" s="33"/>
      <c r="Q10" s="36" t="s">
        <v>31</v>
      </c>
      <c r="R10" s="36"/>
      <c r="S10" s="36"/>
      <c r="T10" s="36"/>
      <c r="U10" s="36"/>
      <c r="V10" s="36"/>
      <c r="W10" s="36"/>
      <c r="X10" s="36"/>
      <c r="Y10" s="37" t="s">
        <v>32</v>
      </c>
      <c r="Z10" s="37"/>
      <c r="AA10" s="37"/>
      <c r="AB10" s="37"/>
      <c r="AC10" s="37"/>
      <c r="AD10" s="37"/>
      <c r="AE10" s="37"/>
      <c r="AF10" s="37"/>
    </row>
    <row r="11" spans="1:32" ht="25">
      <c r="A11" s="18" t="s">
        <v>28</v>
      </c>
      <c r="B11" s="21">
        <v>3.4000000000000002E-2</v>
      </c>
      <c r="C11" s="18" t="s">
        <v>33</v>
      </c>
      <c r="D11" s="30">
        <f>1/C13*1000000000</f>
        <v>129.51177094816737</v>
      </c>
      <c r="E11" s="18"/>
      <c r="F11" s="18"/>
      <c r="G11" s="18"/>
      <c r="H11" s="18"/>
      <c r="I11" s="19"/>
      <c r="J11" s="19"/>
      <c r="K11" s="19"/>
      <c r="L11" s="19"/>
      <c r="M11" s="19"/>
      <c r="N11" s="19"/>
      <c r="O11" s="19"/>
      <c r="P11" s="19"/>
      <c r="Q11" s="22"/>
      <c r="R11" s="22"/>
      <c r="S11" s="22"/>
      <c r="T11" s="22"/>
      <c r="U11" s="22"/>
      <c r="V11" s="22"/>
      <c r="W11" s="22"/>
      <c r="X11" s="22"/>
      <c r="Y11" s="26"/>
      <c r="Z11" s="26"/>
      <c r="AA11" s="26"/>
      <c r="AB11" s="26"/>
      <c r="AC11" s="26"/>
      <c r="AD11" s="26"/>
      <c r="AE11" s="26"/>
      <c r="AF11" s="26"/>
    </row>
    <row r="12" spans="1:32">
      <c r="A12" s="4" t="s">
        <v>11</v>
      </c>
      <c r="B12" s="4" t="s">
        <v>3</v>
      </c>
      <c r="C12" s="4" t="s">
        <v>4</v>
      </c>
      <c r="D12" s="4" t="s">
        <v>5</v>
      </c>
      <c r="E12" s="4" t="s">
        <v>0</v>
      </c>
      <c r="F12" s="4" t="s">
        <v>6</v>
      </c>
      <c r="G12" s="4" t="s">
        <v>7</v>
      </c>
      <c r="H12" s="4" t="s">
        <v>10</v>
      </c>
      <c r="I12" s="5" t="s">
        <v>11</v>
      </c>
      <c r="J12" s="5" t="s">
        <v>3</v>
      </c>
      <c r="K12" s="5" t="s">
        <v>4</v>
      </c>
      <c r="L12" s="5" t="s">
        <v>5</v>
      </c>
      <c r="M12" s="5" t="s">
        <v>0</v>
      </c>
      <c r="N12" s="5" t="s">
        <v>6</v>
      </c>
      <c r="O12" s="5" t="s">
        <v>7</v>
      </c>
      <c r="P12" s="5" t="s">
        <v>10</v>
      </c>
      <c r="Q12" s="23" t="s">
        <v>11</v>
      </c>
      <c r="R12" s="23" t="s">
        <v>3</v>
      </c>
      <c r="S12" s="23" t="s">
        <v>4</v>
      </c>
      <c r="T12" s="23" t="s">
        <v>5</v>
      </c>
      <c r="U12" s="23" t="s">
        <v>0</v>
      </c>
      <c r="V12" s="23" t="s">
        <v>6</v>
      </c>
      <c r="W12" s="23" t="s">
        <v>7</v>
      </c>
      <c r="X12" s="23" t="s">
        <v>10</v>
      </c>
      <c r="Y12" s="27" t="s">
        <v>11</v>
      </c>
      <c r="Z12" s="27" t="s">
        <v>3</v>
      </c>
      <c r="AA12" s="27" t="s">
        <v>4</v>
      </c>
      <c r="AB12" s="27" t="s">
        <v>5</v>
      </c>
      <c r="AC12" s="27" t="s">
        <v>0</v>
      </c>
      <c r="AD12" s="27" t="s">
        <v>6</v>
      </c>
      <c r="AE12" s="27" t="s">
        <v>7</v>
      </c>
      <c r="AF12" s="27" t="s">
        <v>10</v>
      </c>
    </row>
    <row r="13" spans="1:32">
      <c r="A13" s="2">
        <v>14</v>
      </c>
      <c r="B13" s="2">
        <v>500</v>
      </c>
      <c r="C13" s="3">
        <f>(1/B11)*SQRT(D13*F13/(2*A13*G13))</f>
        <v>7721305.8911858723</v>
      </c>
      <c r="D13" s="3">
        <v>20000</v>
      </c>
      <c r="E13" s="2">
        <v>0.95</v>
      </c>
      <c r="F13" s="3">
        <v>1.6022000000000001E-19</v>
      </c>
      <c r="G13" s="3">
        <v>1.66054E-27</v>
      </c>
      <c r="H13" s="2">
        <f>ASIN(E13)</f>
        <v>1.2532358975033751</v>
      </c>
      <c r="I13" s="6">
        <v>13</v>
      </c>
      <c r="J13" s="6">
        <f>B13</f>
        <v>500</v>
      </c>
      <c r="K13" s="7">
        <f>C13</f>
        <v>7721305.8911858723</v>
      </c>
      <c r="L13" s="7">
        <f>D13</f>
        <v>20000</v>
      </c>
      <c r="M13" s="6">
        <f>E13</f>
        <v>0.95</v>
      </c>
      <c r="N13" s="7">
        <v>1.6022000000000001E-19</v>
      </c>
      <c r="O13" s="7">
        <v>1.66054E-27</v>
      </c>
      <c r="P13" s="6">
        <f>ASIN(M13)</f>
        <v>1.2532358975033751</v>
      </c>
      <c r="Q13" s="24">
        <v>12</v>
      </c>
      <c r="R13" s="24">
        <f>J13</f>
        <v>500</v>
      </c>
      <c r="S13" s="25">
        <f>K13</f>
        <v>7721305.8911858723</v>
      </c>
      <c r="T13" s="25">
        <f>L13</f>
        <v>20000</v>
      </c>
      <c r="U13" s="24">
        <f>M13</f>
        <v>0.95</v>
      </c>
      <c r="V13" s="25">
        <v>1.6022000000000001E-19</v>
      </c>
      <c r="W13" s="25">
        <v>1.66054E-27</v>
      </c>
      <c r="X13" s="24">
        <f>ASIN(U13)</f>
        <v>1.2532358975033751</v>
      </c>
      <c r="Y13" s="28">
        <v>11</v>
      </c>
      <c r="Z13" s="28">
        <f>R13</f>
        <v>500</v>
      </c>
      <c r="AA13" s="29">
        <f>S13</f>
        <v>7721305.8911858723</v>
      </c>
      <c r="AB13" s="29">
        <f>T13</f>
        <v>20000</v>
      </c>
      <c r="AC13" s="28">
        <f>U13</f>
        <v>0.95</v>
      </c>
      <c r="AD13" s="29">
        <v>1.6022000000000001E-19</v>
      </c>
      <c r="AE13" s="29">
        <v>1.66054E-27</v>
      </c>
      <c r="AF13" s="28">
        <f>ASIN(AC13)</f>
        <v>1.2532358975033751</v>
      </c>
    </row>
    <row r="14" spans="1:32">
      <c r="A14" s="2"/>
      <c r="B14" s="2"/>
      <c r="C14" s="2"/>
      <c r="D14" s="2"/>
      <c r="E14" s="2"/>
      <c r="F14" s="2"/>
      <c r="G14" s="2"/>
      <c r="H14" s="2"/>
      <c r="I14" s="6"/>
      <c r="J14" s="6"/>
      <c r="K14" s="6"/>
      <c r="L14" s="6"/>
      <c r="M14" s="6"/>
      <c r="N14" s="6"/>
      <c r="O14" s="6"/>
      <c r="P14" s="6"/>
      <c r="Q14" s="24"/>
      <c r="R14" s="24"/>
      <c r="S14" s="24"/>
      <c r="T14" s="24"/>
      <c r="U14" s="24"/>
      <c r="V14" s="24"/>
      <c r="W14" s="24"/>
      <c r="X14" s="24"/>
      <c r="Y14" s="28"/>
      <c r="Z14" s="28"/>
      <c r="AA14" s="28"/>
      <c r="AB14" s="28"/>
      <c r="AC14" s="28"/>
      <c r="AD14" s="28"/>
      <c r="AE14" s="28"/>
      <c r="AF14" s="28"/>
    </row>
    <row r="15" spans="1:32">
      <c r="A15" s="4" t="s">
        <v>9</v>
      </c>
      <c r="B15" s="4" t="s">
        <v>8</v>
      </c>
      <c r="C15" s="4" t="s">
        <v>19</v>
      </c>
      <c r="D15" s="4" t="s">
        <v>1</v>
      </c>
      <c r="E15" s="4" t="s">
        <v>12</v>
      </c>
      <c r="F15" s="4" t="s">
        <v>2</v>
      </c>
      <c r="G15" s="2"/>
      <c r="H15" s="4" t="s">
        <v>13</v>
      </c>
      <c r="I15" s="5" t="s">
        <v>9</v>
      </c>
      <c r="J15" s="5" t="s">
        <v>8</v>
      </c>
      <c r="K15" s="5" t="s">
        <v>19</v>
      </c>
      <c r="L15" s="5" t="s">
        <v>1</v>
      </c>
      <c r="M15" s="5" t="s">
        <v>12</v>
      </c>
      <c r="N15" s="5" t="s">
        <v>2</v>
      </c>
      <c r="O15" s="6"/>
      <c r="P15" s="5" t="s">
        <v>13</v>
      </c>
      <c r="Q15" s="23" t="s">
        <v>9</v>
      </c>
      <c r="R15" s="23" t="s">
        <v>8</v>
      </c>
      <c r="S15" s="23" t="s">
        <v>19</v>
      </c>
      <c r="T15" s="23" t="s">
        <v>1</v>
      </c>
      <c r="U15" s="23" t="s">
        <v>12</v>
      </c>
      <c r="V15" s="23" t="s">
        <v>2</v>
      </c>
      <c r="W15" s="24"/>
      <c r="X15" s="23" t="s">
        <v>13</v>
      </c>
      <c r="Y15" s="27" t="s">
        <v>9</v>
      </c>
      <c r="Z15" s="27" t="s">
        <v>8</v>
      </c>
      <c r="AA15" s="27" t="s">
        <v>19</v>
      </c>
      <c r="AB15" s="27" t="s">
        <v>1</v>
      </c>
      <c r="AC15" s="27" t="s">
        <v>12</v>
      </c>
      <c r="AD15" s="27" t="s">
        <v>2</v>
      </c>
      <c r="AE15" s="28"/>
      <c r="AF15" s="27" t="s">
        <v>13</v>
      </c>
    </row>
    <row r="16" spans="1:32">
      <c r="A16" s="3">
        <f>D13</f>
        <v>20000</v>
      </c>
      <c r="B16" s="2">
        <f>SQRT(2*A16*F$13/(A$13*G$13))</f>
        <v>525048.80060063931</v>
      </c>
      <c r="C16" s="3">
        <f>(B16/300000000)*(300000000/C$13)/2</f>
        <v>3.4000000000000002E-2</v>
      </c>
      <c r="D16" s="3">
        <f>C16/B16</f>
        <v>6.4755885474083686E-8</v>
      </c>
      <c r="E16" s="3">
        <f>SUM(D$16:D16)</f>
        <v>6.4755885474083686E-8</v>
      </c>
      <c r="F16" s="31">
        <f>B$13*SIN(2*PI()*C$13*(E16)+H$13)</f>
        <v>-474.99999999999994</v>
      </c>
      <c r="G16" s="2"/>
      <c r="H16" s="2">
        <v>1</v>
      </c>
      <c r="I16" s="7">
        <f>L13</f>
        <v>20000</v>
      </c>
      <c r="J16" s="6">
        <f>SQRT(2*I16*N$13/(I$13*O$13))</f>
        <v>544868.89052253647</v>
      </c>
      <c r="K16" s="7">
        <f>C16</f>
        <v>3.4000000000000002E-2</v>
      </c>
      <c r="L16" s="7">
        <f>K16/J16</f>
        <v>6.2400332614683792E-8</v>
      </c>
      <c r="M16" s="7">
        <f>SUM(L$16:L16)</f>
        <v>6.2400332614683792E-8</v>
      </c>
      <c r="N16" s="7">
        <f>J$13*SIN(2*PI()*K$13*(M16)+P$13)</f>
        <v>-454.09886648244071</v>
      </c>
      <c r="O16" s="6"/>
      <c r="P16" s="6">
        <v>1</v>
      </c>
      <c r="Q16" s="25">
        <f>T13</f>
        <v>20000</v>
      </c>
      <c r="R16" s="24">
        <f>SQRT(2*Q16*V$13/(Q$13*W$13))</f>
        <v>567117.5217837994</v>
      </c>
      <c r="S16" s="25">
        <f>K16</f>
        <v>3.4000000000000002E-2</v>
      </c>
      <c r="T16" s="25">
        <f>S16/R16</f>
        <v>5.9952300350476078E-8</v>
      </c>
      <c r="U16" s="25">
        <f>SUM(T$16:T16)</f>
        <v>5.9952300350476078E-8</v>
      </c>
      <c r="V16" s="25">
        <f>R$13*SIN(2*PI()*S$13*(U16)+X$13)</f>
        <v>-426.10447329741453</v>
      </c>
      <c r="W16" s="24"/>
      <c r="X16" s="24">
        <v>1</v>
      </c>
      <c r="Y16" s="29">
        <f>AB13</f>
        <v>20000</v>
      </c>
      <c r="Z16" s="28">
        <f>SQRT(2*Y16*AD$13/(Y$13*AE$13))</f>
        <v>592334.93306116923</v>
      </c>
      <c r="AA16" s="29">
        <f>S16</f>
        <v>3.4000000000000002E-2</v>
      </c>
      <c r="AB16" s="29">
        <f>AA16/Z16</f>
        <v>5.739995752789561E-8</v>
      </c>
      <c r="AC16" s="29">
        <f>SUM(AB$16:AB16)</f>
        <v>5.739995752789561E-8</v>
      </c>
      <c r="AD16" s="29">
        <f>Z$13*SIN(2*PI()*AA$13*(AC16)+AF$13)</f>
        <v>-390.53187361481827</v>
      </c>
      <c r="AE16" s="28"/>
      <c r="AF16" s="28">
        <v>1</v>
      </c>
    </row>
    <row r="17" spans="1:32">
      <c r="A17" s="3">
        <f>A16+F16*(-1)^H16</f>
        <v>20475</v>
      </c>
      <c r="B17" s="2">
        <f>SQRT(2*A17*F$13/(A$13*G$13))</f>
        <v>531247.16825947305</v>
      </c>
      <c r="C17" s="3">
        <f>(B17/300000000)*(300000000/C$13)/2</f>
        <v>3.4401380786241706E-2</v>
      </c>
      <c r="D17" s="3">
        <f>C17/B17</f>
        <v>6.4755885474083686E-8</v>
      </c>
      <c r="E17" s="3">
        <f>SUM(D$16:D17)</f>
        <v>1.2951177094816737E-7</v>
      </c>
      <c r="F17" s="3">
        <f>B$13*SIN(2*PI()*C$13*(E17)+H$13)</f>
        <v>474.99999999999994</v>
      </c>
      <c r="G17" s="2"/>
      <c r="H17" s="2">
        <v>2</v>
      </c>
      <c r="I17" s="7">
        <f>I16+N16*(-1)^P16</f>
        <v>20454.09886648244</v>
      </c>
      <c r="J17" s="6">
        <f>SQRT(2*I17*N$13/(I$13*O$13))</f>
        <v>551019.78121674573</v>
      </c>
      <c r="K17" s="7">
        <f t="shared" ref="K17:K35" si="0">C17</f>
        <v>3.4401380786241706E-2</v>
      </c>
      <c r="L17" s="7">
        <f>K17/J17</f>
        <v>6.2432206535811806E-8</v>
      </c>
      <c r="M17" s="7">
        <f>SUM(L$16:L17)</f>
        <v>1.2483253915049561E-7</v>
      </c>
      <c r="N17" s="7">
        <f>J$13*SIN(2*PI()*K$13*(M17)+P$13)</f>
        <v>427.6749278363427</v>
      </c>
      <c r="O17" s="6"/>
      <c r="P17" s="6">
        <v>2</v>
      </c>
      <c r="Q17" s="25">
        <f>Q16+V16*(-1)^X16</f>
        <v>20426.104473297415</v>
      </c>
      <c r="R17" s="24">
        <f>SQRT(2*Q17*V$13/(Q$13*W$13))</f>
        <v>573126.96516572544</v>
      </c>
      <c r="S17" s="25">
        <f t="shared" ref="S17:S35" si="1">K17</f>
        <v>3.4401380786241706E-2</v>
      </c>
      <c r="T17" s="25">
        <f>S17/R17</f>
        <v>6.0024013660383615E-8</v>
      </c>
      <c r="U17" s="25">
        <f>SUM(T$16:T17)</f>
        <v>1.1997631401085969E-7</v>
      </c>
      <c r="V17" s="25">
        <f>R$13*SIN(2*PI()*S$13*(U17)+X$13)</f>
        <v>355.39791339804151</v>
      </c>
      <c r="W17" s="24"/>
      <c r="X17" s="24">
        <v>2</v>
      </c>
      <c r="Y17" s="29">
        <f>Y16+AD16*(-1)^AF16</f>
        <v>20390.531873614818</v>
      </c>
      <c r="Z17" s="28">
        <f>SQRT(2*Y17*AD$13/(Y$13*AE$13))</f>
        <v>598090.11588834121</v>
      </c>
      <c r="AA17" s="29">
        <f t="shared" ref="AA17:AA35" si="2">S17</f>
        <v>3.4401380786241706E-2</v>
      </c>
      <c r="AB17" s="29">
        <f>AA17/Z17</f>
        <v>5.7518724808126036E-8</v>
      </c>
      <c r="AC17" s="29">
        <f>SUM(AB$16:AB17)</f>
        <v>1.1491868233602165E-7</v>
      </c>
      <c r="AD17" s="29">
        <f>Z$13*SIN(2*PI()*AA$13*(AC17)+AF$13)</f>
        <v>259.32063980338</v>
      </c>
      <c r="AE17" s="28"/>
      <c r="AF17" s="28">
        <v>2</v>
      </c>
    </row>
    <row r="18" spans="1:32">
      <c r="A18" s="3">
        <f t="shared" ref="A18:A35" si="3">A17+F17*(-1)^H17</f>
        <v>20950</v>
      </c>
      <c r="B18" s="2">
        <f t="shared" ref="B18:B35" si="4">SQRT(2*A18*F$13/(A$13*G$13))</f>
        <v>537374.0452936372</v>
      </c>
      <c r="C18" s="3">
        <f t="shared" ref="C18:C35" si="5">(B18/300000000)*(300000000/C$13)/2</f>
        <v>3.479813213377983E-2</v>
      </c>
      <c r="D18" s="3">
        <f t="shared" ref="D18:D35" si="6">C18/B18</f>
        <v>6.4755885474083686E-8</v>
      </c>
      <c r="E18" s="3">
        <f>SUM(D$16:D18)</f>
        <v>1.9426765642225106E-7</v>
      </c>
      <c r="F18" s="3">
        <f t="shared" ref="F18:F35" si="7">B$13*SIN(2*PI()*C$13*(E18)+H$13)</f>
        <v>-474.99999999999989</v>
      </c>
      <c r="G18" s="2"/>
      <c r="H18" s="2">
        <v>3</v>
      </c>
      <c r="I18" s="7">
        <f t="shared" ref="I18:I35" si="8">I17+N17*(-1)^P17</f>
        <v>20881.773794318782</v>
      </c>
      <c r="J18" s="6">
        <f t="shared" ref="J18:J35" si="9">SQRT(2*I18*N$13/(I$13*O$13))</f>
        <v>556750.61831566994</v>
      </c>
      <c r="K18" s="7">
        <f t="shared" si="0"/>
        <v>3.479813213377983E-2</v>
      </c>
      <c r="L18" s="7">
        <f t="shared" ref="L18:L35" si="10">K18/J18</f>
        <v>6.2502188572424303E-8</v>
      </c>
      <c r="M18" s="7">
        <f>SUM(L$16:L18)</f>
        <v>1.8733472772291993E-7</v>
      </c>
      <c r="N18" s="7">
        <f t="shared" ref="N18:N35" si="11">J$13*SIN(2*PI()*K$13*(M18)+P$13)</f>
        <v>-396.85654878531062</v>
      </c>
      <c r="O18" s="6"/>
      <c r="P18" s="6">
        <v>3</v>
      </c>
      <c r="Q18" s="25">
        <f t="shared" ref="Q18:Q35" si="12">Q17+V17*(-1)^X17</f>
        <v>20781.502386695458</v>
      </c>
      <c r="R18" s="24">
        <f t="shared" ref="R18:R35" si="13">SQRT(2*Q18*V$13/(Q$13*W$13))</f>
        <v>578091.43967303098</v>
      </c>
      <c r="S18" s="25">
        <f t="shared" si="1"/>
        <v>3.479813213377983E-2</v>
      </c>
      <c r="T18" s="25">
        <f t="shared" ref="T18:T35" si="14">S18/R18</f>
        <v>6.019485802014589E-8</v>
      </c>
      <c r="U18" s="25">
        <f>SUM(T$16:T18)</f>
        <v>1.8017117203100558E-7</v>
      </c>
      <c r="V18" s="25">
        <f t="shared" ref="V18:V35" si="15">R$13*SIN(2*PI()*S$13*(U18)+X$13)</f>
        <v>-269.5438131397442</v>
      </c>
      <c r="W18" s="24"/>
      <c r="X18" s="24">
        <v>3</v>
      </c>
      <c r="Y18" s="29">
        <f t="shared" ref="Y18:Y35" si="16">Y17+AD17*(-1)^AF17</f>
        <v>20649.852513418198</v>
      </c>
      <c r="Z18" s="28">
        <f t="shared" ref="Z18:Z35" si="17">SQRT(2*Y18*AD$13/(Y$13*AE$13))</f>
        <v>601881.26522808615</v>
      </c>
      <c r="AA18" s="29">
        <f t="shared" si="2"/>
        <v>3.479813213377983E-2</v>
      </c>
      <c r="AB18" s="29">
        <f t="shared" ref="AB18:AB35" si="18">AA18/Z18</f>
        <v>5.7815609396967838E-8</v>
      </c>
      <c r="AC18" s="29">
        <f>SUM(AB$16:AB18)</f>
        <v>1.7273429173298948E-7</v>
      </c>
      <c r="AD18" s="29">
        <f t="shared" ref="AD18:AD35" si="19">Z$13*SIN(2*PI()*AA$13*(AC18)+AF$13)</f>
        <v>-103.52454533753354</v>
      </c>
      <c r="AE18" s="28"/>
      <c r="AF18" s="28">
        <v>3</v>
      </c>
    </row>
    <row r="19" spans="1:32">
      <c r="A19" s="3">
        <f t="shared" si="3"/>
        <v>21425</v>
      </c>
      <c r="B19" s="2">
        <f t="shared" si="4"/>
        <v>543431.84975375433</v>
      </c>
      <c r="C19" s="3">
        <f t="shared" si="5"/>
        <v>3.5190410625623565E-2</v>
      </c>
      <c r="D19" s="3">
        <f t="shared" si="6"/>
        <v>6.4755885474083686E-8</v>
      </c>
      <c r="E19" s="3">
        <f>SUM(D$16:D19)</f>
        <v>2.5902354189633474E-7</v>
      </c>
      <c r="F19" s="3">
        <f t="shared" si="7"/>
        <v>474.99999999999989</v>
      </c>
      <c r="G19" s="2"/>
      <c r="H19" s="2">
        <v>4</v>
      </c>
      <c r="I19" s="7">
        <f t="shared" si="8"/>
        <v>21278.630343104094</v>
      </c>
      <c r="J19" s="6">
        <f t="shared" si="9"/>
        <v>562016.21990022447</v>
      </c>
      <c r="K19" s="7">
        <f t="shared" si="0"/>
        <v>3.5190410625623565E-2</v>
      </c>
      <c r="L19" s="7">
        <f t="shared" si="10"/>
        <v>6.2614581892086614E-8</v>
      </c>
      <c r="M19" s="7">
        <f>SUM(L$16:L19)</f>
        <v>2.4994930961500655E-7</v>
      </c>
      <c r="N19" s="7">
        <f t="shared" si="11"/>
        <v>363.17792251774665</v>
      </c>
      <c r="O19" s="6"/>
      <c r="P19" s="6">
        <v>4</v>
      </c>
      <c r="Q19" s="25">
        <f t="shared" si="12"/>
        <v>21051.046199835204</v>
      </c>
      <c r="R19" s="24">
        <f t="shared" si="13"/>
        <v>581828.39175971306</v>
      </c>
      <c r="S19" s="25">
        <f t="shared" si="1"/>
        <v>3.5190410625623565E-2</v>
      </c>
      <c r="T19" s="25">
        <f t="shared" si="14"/>
        <v>6.0482456896253885E-8</v>
      </c>
      <c r="U19" s="25">
        <f>SUM(T$16:T19)</f>
        <v>2.4065362892725947E-7</v>
      </c>
      <c r="V19" s="25">
        <f t="shared" si="15"/>
        <v>177.08700173580971</v>
      </c>
      <c r="W19" s="24"/>
      <c r="X19" s="24">
        <v>4</v>
      </c>
      <c r="Y19" s="29">
        <f t="shared" si="16"/>
        <v>20753.37705875573</v>
      </c>
      <c r="Z19" s="28">
        <f t="shared" si="17"/>
        <v>603388.09402790561</v>
      </c>
      <c r="AA19" s="29">
        <f t="shared" si="2"/>
        <v>3.5190410625623565E-2</v>
      </c>
      <c r="AB19" s="29">
        <f t="shared" si="18"/>
        <v>5.8321353990780057E-8</v>
      </c>
      <c r="AC19" s="29">
        <f>SUM(AB$16:AB19)</f>
        <v>2.3105564572376952E-7</v>
      </c>
      <c r="AD19" s="29">
        <f t="shared" si="19"/>
        <v>-51.712205068198834</v>
      </c>
      <c r="AE19" s="28"/>
      <c r="AF19" s="28">
        <v>4</v>
      </c>
    </row>
    <row r="20" spans="1:32">
      <c r="A20" s="3">
        <f t="shared" si="3"/>
        <v>21900</v>
      </c>
      <c r="B20" s="2">
        <f t="shared" si="4"/>
        <v>549422.86637737066</v>
      </c>
      <c r="C20" s="3">
        <f t="shared" si="5"/>
        <v>3.5578364211975799E-2</v>
      </c>
      <c r="D20" s="3">
        <f t="shared" si="6"/>
        <v>6.4755885474083686E-8</v>
      </c>
      <c r="E20" s="3">
        <f>SUM(D$16:D20)</f>
        <v>3.237794273704184E-7</v>
      </c>
      <c r="F20" s="3">
        <f t="shared" si="7"/>
        <v>-475.00000000000011</v>
      </c>
      <c r="G20" s="2"/>
      <c r="H20" s="2">
        <v>5</v>
      </c>
      <c r="I20" s="7">
        <f t="shared" si="8"/>
        <v>21641.808265621839</v>
      </c>
      <c r="J20" s="6">
        <f t="shared" si="9"/>
        <v>566792.09838280943</v>
      </c>
      <c r="K20" s="7">
        <f t="shared" si="0"/>
        <v>3.5578364211975799E-2</v>
      </c>
      <c r="L20" s="7">
        <f t="shared" si="10"/>
        <v>6.2771454142513987E-8</v>
      </c>
      <c r="M20" s="7">
        <f>SUM(L$16:L20)</f>
        <v>3.1272076375752054E-7</v>
      </c>
      <c r="N20" s="7">
        <f t="shared" si="11"/>
        <v>-328.46194416220112</v>
      </c>
      <c r="O20" s="6"/>
      <c r="P20" s="6">
        <v>5</v>
      </c>
      <c r="Q20" s="25">
        <f t="shared" si="12"/>
        <v>21228.133201571014</v>
      </c>
      <c r="R20" s="24">
        <f t="shared" si="13"/>
        <v>584270.51418982446</v>
      </c>
      <c r="S20" s="25">
        <f t="shared" si="1"/>
        <v>3.5578364211975799E-2</v>
      </c>
      <c r="T20" s="25">
        <f t="shared" si="14"/>
        <v>6.0893650026666745E-8</v>
      </c>
      <c r="U20" s="25">
        <f>SUM(T$16:T20)</f>
        <v>3.015472789539262E-7</v>
      </c>
      <c r="V20" s="25">
        <f t="shared" si="15"/>
        <v>-86.88501140386235</v>
      </c>
      <c r="W20" s="24"/>
      <c r="X20" s="24">
        <v>5</v>
      </c>
      <c r="Y20" s="29">
        <f t="shared" si="16"/>
        <v>20701.664853687533</v>
      </c>
      <c r="Z20" s="28">
        <f t="shared" si="17"/>
        <v>602635.87933444243</v>
      </c>
      <c r="AA20" s="29">
        <f t="shared" si="2"/>
        <v>3.5578364211975799E-2</v>
      </c>
      <c r="AB20" s="29">
        <f t="shared" si="18"/>
        <v>5.9037912331520868E-8</v>
      </c>
      <c r="AC20" s="29">
        <f>SUM(AB$16:AB20)</f>
        <v>2.9009355805529041E-7</v>
      </c>
      <c r="AD20" s="29">
        <f t="shared" si="19"/>
        <v>185.93083156165235</v>
      </c>
      <c r="AE20" s="28"/>
      <c r="AF20" s="28">
        <v>5</v>
      </c>
    </row>
    <row r="21" spans="1:32">
      <c r="A21" s="3">
        <f t="shared" si="3"/>
        <v>22375</v>
      </c>
      <c r="B21" s="2">
        <f t="shared" si="4"/>
        <v>555349.25665734441</v>
      </c>
      <c r="C21" s="3">
        <f t="shared" si="5"/>
        <v>3.5962132862220504E-2</v>
      </c>
      <c r="D21" s="3">
        <f t="shared" si="6"/>
        <v>6.4755885474083686E-8</v>
      </c>
      <c r="E21" s="3">
        <f>SUM(D$16:D21)</f>
        <v>3.8853531284450206E-7</v>
      </c>
      <c r="F21" s="3">
        <f t="shared" si="7"/>
        <v>474.99999999999955</v>
      </c>
      <c r="G21" s="2"/>
      <c r="H21" s="2">
        <v>6</v>
      </c>
      <c r="I21" s="7">
        <f t="shared" si="8"/>
        <v>21970.270209784041</v>
      </c>
      <c r="J21" s="6">
        <f t="shared" si="9"/>
        <v>571077.05829065619</v>
      </c>
      <c r="K21" s="7">
        <f t="shared" si="0"/>
        <v>3.5962132862220504E-2</v>
      </c>
      <c r="L21" s="7">
        <f t="shared" si="10"/>
        <v>6.2972469897253634E-8</v>
      </c>
      <c r="M21" s="7">
        <f>SUM(L$16:L21)</f>
        <v>3.7569323365477418E-7</v>
      </c>
      <c r="N21" s="7">
        <f t="shared" si="11"/>
        <v>294.65729038791102</v>
      </c>
      <c r="O21" s="6"/>
      <c r="P21" s="6">
        <v>6</v>
      </c>
      <c r="Q21" s="25">
        <f t="shared" si="12"/>
        <v>21315.018212974875</v>
      </c>
      <c r="R21" s="24">
        <f t="shared" si="13"/>
        <v>585464.97891862434</v>
      </c>
      <c r="S21" s="25">
        <f t="shared" si="1"/>
        <v>3.5962132862220504E-2</v>
      </c>
      <c r="T21" s="25">
        <f t="shared" si="14"/>
        <v>6.1424908674544302E-8</v>
      </c>
      <c r="U21" s="25">
        <f>SUM(T$16:T21)</f>
        <v>3.6297218762847051E-7</v>
      </c>
      <c r="V21" s="25">
        <f t="shared" si="15"/>
        <v>6.5279768957498208</v>
      </c>
      <c r="W21" s="24"/>
      <c r="X21" s="24">
        <v>6</v>
      </c>
      <c r="Y21" s="29">
        <f t="shared" si="16"/>
        <v>20515.734022125882</v>
      </c>
      <c r="Z21" s="28">
        <f t="shared" si="17"/>
        <v>599923.5053131684</v>
      </c>
      <c r="AA21" s="29">
        <f t="shared" si="2"/>
        <v>3.5962132862220504E-2</v>
      </c>
      <c r="AB21" s="29">
        <f t="shared" si="18"/>
        <v>5.9944530500514019E-8</v>
      </c>
      <c r="AC21" s="29">
        <f>SUM(AB$16:AB21)</f>
        <v>3.5003808855580441E-7</v>
      </c>
      <c r="AD21" s="29">
        <f t="shared" si="19"/>
        <v>-288.24793571503807</v>
      </c>
      <c r="AE21" s="28"/>
      <c r="AF21" s="28">
        <v>6</v>
      </c>
    </row>
    <row r="22" spans="1:32">
      <c r="A22" s="3">
        <f t="shared" si="3"/>
        <v>22850</v>
      </c>
      <c r="B22" s="2">
        <f t="shared" si="4"/>
        <v>561213.06795316527</v>
      </c>
      <c r="C22" s="3">
        <f t="shared" si="5"/>
        <v>3.6341849154934318E-2</v>
      </c>
      <c r="D22" s="3">
        <f t="shared" si="6"/>
        <v>6.4755885474083686E-8</v>
      </c>
      <c r="E22" s="3">
        <f>SUM(D$16:D22)</f>
        <v>4.5329119831858572E-7</v>
      </c>
      <c r="F22" s="3">
        <f t="shared" si="7"/>
        <v>-474.99999999999955</v>
      </c>
      <c r="G22" s="2"/>
      <c r="H22" s="2">
        <v>7</v>
      </c>
      <c r="I22" s="7">
        <f t="shared" si="8"/>
        <v>22264.927500171951</v>
      </c>
      <c r="J22" s="6">
        <f t="shared" si="9"/>
        <v>574893.84270422708</v>
      </c>
      <c r="K22" s="7">
        <f t="shared" si="0"/>
        <v>3.6341849154934318E-2</v>
      </c>
      <c r="L22" s="7">
        <f t="shared" si="10"/>
        <v>6.3214886741501546E-8</v>
      </c>
      <c r="M22" s="7">
        <f>SUM(L$16:L22)</f>
        <v>4.3890812039627575E-7</v>
      </c>
      <c r="N22" s="7">
        <f t="shared" si="11"/>
        <v>-263.66266553519574</v>
      </c>
      <c r="O22" s="6"/>
      <c r="P22" s="6">
        <v>7</v>
      </c>
      <c r="Q22" s="25">
        <f t="shared" si="12"/>
        <v>21321.546189870627</v>
      </c>
      <c r="R22" s="24">
        <f t="shared" si="13"/>
        <v>585554.62484893936</v>
      </c>
      <c r="S22" s="25">
        <f t="shared" si="1"/>
        <v>3.6341849154934318E-2</v>
      </c>
      <c r="T22" s="25">
        <f t="shared" si="14"/>
        <v>6.2063977659317001E-8</v>
      </c>
      <c r="U22" s="25">
        <f>SUM(T$16:T22)</f>
        <v>4.250361652877875E-7</v>
      </c>
      <c r="V22" s="25">
        <f t="shared" si="15"/>
        <v>58.634747418976218</v>
      </c>
      <c r="W22" s="24"/>
      <c r="X22" s="24">
        <v>7</v>
      </c>
      <c r="Y22" s="29">
        <f t="shared" si="16"/>
        <v>20227.486086410845</v>
      </c>
      <c r="Z22" s="28">
        <f t="shared" si="17"/>
        <v>595694.10689760419</v>
      </c>
      <c r="AA22" s="29">
        <f t="shared" si="2"/>
        <v>3.6341849154934318E-2</v>
      </c>
      <c r="AB22" s="29">
        <f t="shared" si="18"/>
        <v>6.1007568707039836E-8</v>
      </c>
      <c r="AC22" s="29">
        <f>SUM(AB$16:AB22)</f>
        <v>4.1104565726284426E-7</v>
      </c>
      <c r="AD22" s="29">
        <f t="shared" si="19"/>
        <v>357.38004153481438</v>
      </c>
      <c r="AE22" s="28"/>
      <c r="AF22" s="28">
        <v>7</v>
      </c>
    </row>
    <row r="23" spans="1:32">
      <c r="A23" s="3">
        <f t="shared" si="3"/>
        <v>23325</v>
      </c>
      <c r="B23" s="2">
        <f t="shared" si="4"/>
        <v>567016.24175409926</v>
      </c>
      <c r="C23" s="3">
        <f t="shared" si="5"/>
        <v>3.6717638812973803E-2</v>
      </c>
      <c r="D23" s="3">
        <f t="shared" si="6"/>
        <v>6.4755885474083686E-8</v>
      </c>
      <c r="E23" s="3">
        <f>SUM(D$16:D23)</f>
        <v>5.1804708379266938E-7</v>
      </c>
      <c r="F23" s="3">
        <f t="shared" si="7"/>
        <v>474.99999999999949</v>
      </c>
      <c r="G23" s="2"/>
      <c r="H23" s="2">
        <v>8</v>
      </c>
      <c r="I23" s="7">
        <f t="shared" si="8"/>
        <v>22528.590165707148</v>
      </c>
      <c r="J23" s="6">
        <f t="shared" si="9"/>
        <v>578287.78888597211</v>
      </c>
      <c r="K23" s="7">
        <f t="shared" si="0"/>
        <v>3.6717638812973803E-2</v>
      </c>
      <c r="L23" s="7">
        <f t="shared" si="10"/>
        <v>6.3493712851359989E-8</v>
      </c>
      <c r="M23" s="7">
        <f>SUM(L$16:L23)</f>
        <v>5.0240183324763572E-7</v>
      </c>
      <c r="N23" s="7">
        <f t="shared" si="11"/>
        <v>237.17081431780628</v>
      </c>
      <c r="O23" s="6"/>
      <c r="P23" s="6">
        <v>8</v>
      </c>
      <c r="Q23" s="25">
        <f t="shared" si="12"/>
        <v>21262.911442451652</v>
      </c>
      <c r="R23" s="24">
        <f t="shared" si="13"/>
        <v>584748.9261333223</v>
      </c>
      <c r="S23" s="25">
        <f t="shared" si="1"/>
        <v>3.6717638812973803E-2</v>
      </c>
      <c r="T23" s="25">
        <f t="shared" si="14"/>
        <v>6.2792144067319257E-8</v>
      </c>
      <c r="U23" s="25">
        <f>SUM(T$16:T23)</f>
        <v>4.8782830935510681E-7</v>
      </c>
      <c r="V23" s="25">
        <f t="shared" si="15"/>
        <v>-105.60351559360728</v>
      </c>
      <c r="W23" s="24"/>
      <c r="X23" s="24">
        <v>8</v>
      </c>
      <c r="Y23" s="29">
        <f t="shared" si="16"/>
        <v>19870.106044876029</v>
      </c>
      <c r="Z23" s="28">
        <f t="shared" si="17"/>
        <v>590408.28153016139</v>
      </c>
      <c r="AA23" s="29">
        <f t="shared" si="2"/>
        <v>3.6717638812973803E-2</v>
      </c>
      <c r="AB23" s="29">
        <f t="shared" si="18"/>
        <v>6.2190250309180429E-8</v>
      </c>
      <c r="AC23" s="29">
        <f>SUM(AB$16:AB23)</f>
        <v>4.7323590757202469E-7</v>
      </c>
      <c r="AD23" s="29">
        <f t="shared" si="19"/>
        <v>-398.02825551598488</v>
      </c>
      <c r="AE23" s="28"/>
      <c r="AF23" s="28">
        <v>8</v>
      </c>
    </row>
    <row r="24" spans="1:32">
      <c r="A24" s="3">
        <f t="shared" si="3"/>
        <v>23800</v>
      </c>
      <c r="B24" s="2">
        <f t="shared" si="4"/>
        <v>572760.62118871452</v>
      </c>
      <c r="C24" s="3">
        <f t="shared" si="5"/>
        <v>3.7089621189761432E-2</v>
      </c>
      <c r="D24" s="3">
        <f t="shared" si="6"/>
        <v>6.4755885474083699E-8</v>
      </c>
      <c r="E24" s="3">
        <f>SUM(D$16:D24)</f>
        <v>5.8280296926675304E-7</v>
      </c>
      <c r="F24" s="3">
        <f t="shared" si="7"/>
        <v>-474.99999999999892</v>
      </c>
      <c r="G24" s="2"/>
      <c r="H24" s="2">
        <v>9</v>
      </c>
      <c r="I24" s="7">
        <f t="shared" si="8"/>
        <v>22765.760980024956</v>
      </c>
      <c r="J24" s="6">
        <f t="shared" si="9"/>
        <v>581323.79560662655</v>
      </c>
      <c r="K24" s="7">
        <f t="shared" si="0"/>
        <v>3.7089621189761432E-2</v>
      </c>
      <c r="L24" s="7">
        <f t="shared" si="10"/>
        <v>6.3802000657924971E-8</v>
      </c>
      <c r="M24" s="7">
        <f>SUM(L$16:L24)</f>
        <v>5.6620383390556071E-7</v>
      </c>
      <c r="N24" s="7">
        <f t="shared" si="11"/>
        <v>-216.55433912086562</v>
      </c>
      <c r="O24" s="6"/>
      <c r="P24" s="6">
        <v>9</v>
      </c>
      <c r="Q24" s="25">
        <f t="shared" si="12"/>
        <v>21157.307926858044</v>
      </c>
      <c r="R24" s="24">
        <f t="shared" si="13"/>
        <v>583295.02348507696</v>
      </c>
      <c r="S24" s="25">
        <f t="shared" si="1"/>
        <v>3.7089621189761432E-2</v>
      </c>
      <c r="T24" s="25">
        <f t="shared" si="14"/>
        <v>6.358638372766836E-8</v>
      </c>
      <c r="U24" s="25">
        <f>SUM(T$16:T24)</f>
        <v>5.514146930827752E-7</v>
      </c>
      <c r="V24" s="25">
        <f t="shared" si="15"/>
        <v>133.14758140859283</v>
      </c>
      <c r="W24" s="24"/>
      <c r="X24" s="24">
        <v>9</v>
      </c>
      <c r="Y24" s="29">
        <f t="shared" si="16"/>
        <v>19472.077789360043</v>
      </c>
      <c r="Z24" s="28">
        <f t="shared" si="17"/>
        <v>584464.98254449049</v>
      </c>
      <c r="AA24" s="29">
        <f t="shared" si="2"/>
        <v>3.7089621189761432E-2</v>
      </c>
      <c r="AB24" s="29">
        <f t="shared" si="18"/>
        <v>6.3459099000748275E-8</v>
      </c>
      <c r="AC24" s="29">
        <f>SUM(AB$16:AB24)</f>
        <v>5.3669500657277297E-7</v>
      </c>
      <c r="AD24" s="29">
        <f t="shared" si="19"/>
        <v>416.26637501619859</v>
      </c>
      <c r="AE24" s="28"/>
      <c r="AF24" s="28">
        <v>9</v>
      </c>
    </row>
    <row r="25" spans="1:32">
      <c r="A25" s="3">
        <f t="shared" si="3"/>
        <v>24275</v>
      </c>
      <c r="B25" s="2">
        <f t="shared" si="4"/>
        <v>578447.9578631263</v>
      </c>
      <c r="C25" s="3">
        <f t="shared" si="5"/>
        <v>3.7457909712102194E-2</v>
      </c>
      <c r="D25" s="3">
        <f t="shared" si="6"/>
        <v>6.4755885474083686E-8</v>
      </c>
      <c r="E25" s="3">
        <f>SUM(D$16:D25)</f>
        <v>6.475588547408367E-7</v>
      </c>
      <c r="F25" s="3">
        <f t="shared" si="7"/>
        <v>474.99999999999835</v>
      </c>
      <c r="G25" s="2"/>
      <c r="H25" s="2">
        <v>10</v>
      </c>
      <c r="I25" s="7">
        <f t="shared" si="8"/>
        <v>22982.315319145822</v>
      </c>
      <c r="J25" s="6">
        <f t="shared" si="9"/>
        <v>584082.10961448599</v>
      </c>
      <c r="K25" s="7">
        <f t="shared" si="0"/>
        <v>3.7457909712102194E-2</v>
      </c>
      <c r="L25" s="7">
        <f t="shared" si="10"/>
        <v>6.4131239590313223E-8</v>
      </c>
      <c r="M25" s="7">
        <f>SUM(L$16:L25)</f>
        <v>6.3033507349587393E-7</v>
      </c>
      <c r="N25" s="7">
        <f t="shared" si="11"/>
        <v>202.79972780300466</v>
      </c>
      <c r="O25" s="6"/>
      <c r="P25" s="6">
        <v>10</v>
      </c>
      <c r="Q25" s="25">
        <f t="shared" si="12"/>
        <v>21024.160345449451</v>
      </c>
      <c r="R25" s="24">
        <f t="shared" si="13"/>
        <v>581456.72492766415</v>
      </c>
      <c r="S25" s="25">
        <f t="shared" si="1"/>
        <v>3.7457909712102194E-2</v>
      </c>
      <c r="T25" s="25">
        <f t="shared" si="14"/>
        <v>6.4420804001814803E-8</v>
      </c>
      <c r="U25" s="25">
        <f>SUM(T$16:T25)</f>
        <v>6.1583549708459002E-7</v>
      </c>
      <c r="V25" s="25">
        <f t="shared" si="15"/>
        <v>-140.96428648813927</v>
      </c>
      <c r="W25" s="24"/>
      <c r="X25" s="24">
        <v>10</v>
      </c>
      <c r="Y25" s="29">
        <f t="shared" si="16"/>
        <v>19055.811414343843</v>
      </c>
      <c r="Z25" s="28">
        <f t="shared" si="17"/>
        <v>578184.00254419749</v>
      </c>
      <c r="AA25" s="29">
        <f t="shared" si="2"/>
        <v>3.7457909712102194E-2</v>
      </c>
      <c r="AB25" s="29">
        <f t="shared" si="18"/>
        <v>6.4785448139822645E-8</v>
      </c>
      <c r="AC25" s="29">
        <f>SUM(AB$16:AB25)</f>
        <v>6.014804547125956E-7</v>
      </c>
      <c r="AD25" s="29">
        <f t="shared" si="19"/>
        <v>-415.8686868433727</v>
      </c>
      <c r="AE25" s="28"/>
      <c r="AF25" s="28">
        <v>10</v>
      </c>
    </row>
    <row r="26" spans="1:32">
      <c r="A26" s="3">
        <f t="shared" si="3"/>
        <v>24750</v>
      </c>
      <c r="B26" s="2">
        <f t="shared" si="4"/>
        <v>584079.91809987801</v>
      </c>
      <c r="C26" s="3">
        <f t="shared" si="5"/>
        <v>3.782261228418788E-2</v>
      </c>
      <c r="D26" s="3">
        <f t="shared" si="6"/>
        <v>6.4755885474083686E-8</v>
      </c>
      <c r="E26" s="3">
        <f>SUM(D$16:D26)</f>
        <v>7.1231474021492036E-7</v>
      </c>
      <c r="F26" s="3">
        <f t="shared" si="7"/>
        <v>-474.99999999999778</v>
      </c>
      <c r="G26" s="2"/>
      <c r="H26" s="2">
        <v>11</v>
      </c>
      <c r="I26" s="7">
        <f t="shared" si="8"/>
        <v>23185.115046948828</v>
      </c>
      <c r="J26" s="6">
        <f t="shared" si="9"/>
        <v>586653.4678197006</v>
      </c>
      <c r="K26" s="7">
        <f t="shared" si="0"/>
        <v>3.782261228418788E-2</v>
      </c>
      <c r="L26" s="7">
        <f t="shared" si="10"/>
        <v>6.4471812337112287E-8</v>
      </c>
      <c r="M26" s="7">
        <f>SUM(L$16:L26)</f>
        <v>6.9480688583298617E-7</v>
      </c>
      <c r="N26" s="7">
        <f t="shared" si="11"/>
        <v>-196.48210947033994</v>
      </c>
      <c r="O26" s="6"/>
      <c r="P26" s="6">
        <v>11</v>
      </c>
      <c r="Q26" s="25">
        <f t="shared" si="12"/>
        <v>20883.196058961312</v>
      </c>
      <c r="R26" s="24">
        <f t="shared" si="13"/>
        <v>579504.1502680477</v>
      </c>
      <c r="S26" s="25">
        <f t="shared" si="1"/>
        <v>3.782261228418788E-2</v>
      </c>
      <c r="T26" s="25">
        <f t="shared" si="14"/>
        <v>6.526719828786931E-8</v>
      </c>
      <c r="U26" s="25">
        <f>SUM(T$16:T26)</f>
        <v>6.811026953724593E-7</v>
      </c>
      <c r="V26" s="25">
        <f t="shared" si="15"/>
        <v>129.02224599614644</v>
      </c>
      <c r="W26" s="24"/>
      <c r="X26" s="24">
        <v>11</v>
      </c>
      <c r="Y26" s="29">
        <f t="shared" si="16"/>
        <v>18639.942727500471</v>
      </c>
      <c r="Z26" s="28">
        <f t="shared" si="17"/>
        <v>571840.13712953217</v>
      </c>
      <c r="AA26" s="29">
        <f t="shared" si="2"/>
        <v>3.782261228418788E-2</v>
      </c>
      <c r="AB26" s="29">
        <f t="shared" si="18"/>
        <v>6.6141933432735547E-8</v>
      </c>
      <c r="AC26" s="29">
        <f>SUM(AB$16:AB26)</f>
        <v>6.6762238814533113E-7</v>
      </c>
      <c r="AD26" s="29">
        <f t="shared" si="19"/>
        <v>396.27719463453559</v>
      </c>
      <c r="AE26" s="28"/>
      <c r="AF26" s="28">
        <v>11</v>
      </c>
    </row>
    <row r="27" spans="1:32">
      <c r="A27" s="3">
        <f t="shared" si="3"/>
        <v>25224.999999999996</v>
      </c>
      <c r="B27" s="2">
        <f t="shared" si="4"/>
        <v>589658.08864044189</v>
      </c>
      <c r="C27" s="3">
        <f t="shared" si="5"/>
        <v>3.8183831656867541E-2</v>
      </c>
      <c r="D27" s="3">
        <f t="shared" si="6"/>
        <v>6.4755885474083686E-8</v>
      </c>
      <c r="E27" s="3">
        <f>SUM(D$16:D27)</f>
        <v>7.7707062568900402E-7</v>
      </c>
      <c r="F27" s="3">
        <f t="shared" si="7"/>
        <v>474.99999999999829</v>
      </c>
      <c r="G27" s="2"/>
      <c r="H27" s="2">
        <v>12</v>
      </c>
      <c r="I27" s="7">
        <f t="shared" si="8"/>
        <v>23381.597156419168</v>
      </c>
      <c r="J27" s="6">
        <f t="shared" si="9"/>
        <v>589134.01908707491</v>
      </c>
      <c r="K27" s="7">
        <f t="shared" si="0"/>
        <v>3.8183831656867541E-2</v>
      </c>
      <c r="L27" s="7">
        <f t="shared" si="10"/>
        <v>6.4813489664096131E-8</v>
      </c>
      <c r="M27" s="7">
        <f>SUM(L$16:L27)</f>
        <v>7.5962037549708235E-7</v>
      </c>
      <c r="N27" s="7">
        <f t="shared" si="11"/>
        <v>197.76624794017798</v>
      </c>
      <c r="O27" s="6"/>
      <c r="P27" s="6">
        <v>12</v>
      </c>
      <c r="Q27" s="25">
        <f t="shared" si="12"/>
        <v>20754.173812965164</v>
      </c>
      <c r="R27" s="24">
        <f t="shared" si="13"/>
        <v>577711.20701334975</v>
      </c>
      <c r="S27" s="25">
        <f t="shared" si="1"/>
        <v>3.8183831656867541E-2</v>
      </c>
      <c r="T27" s="25">
        <f t="shared" si="14"/>
        <v>6.6095016321857832E-8</v>
      </c>
      <c r="U27" s="25">
        <f>SUM(T$16:T27)</f>
        <v>7.4719771169431712E-7</v>
      </c>
      <c r="V27" s="25">
        <f t="shared" si="15"/>
        <v>-97.388687802682014</v>
      </c>
      <c r="W27" s="24"/>
      <c r="X27" s="24">
        <v>12</v>
      </c>
      <c r="Y27" s="29">
        <f t="shared" si="16"/>
        <v>18243.665532865936</v>
      </c>
      <c r="Z27" s="28">
        <f t="shared" si="17"/>
        <v>565728.94417169015</v>
      </c>
      <c r="AA27" s="29">
        <f t="shared" si="2"/>
        <v>3.8183831656867541E-2</v>
      </c>
      <c r="AB27" s="29">
        <f t="shared" si="18"/>
        <v>6.7494923231785942E-8</v>
      </c>
      <c r="AC27" s="29">
        <f>SUM(AB$16:AB27)</f>
        <v>7.3511731137711704E-7</v>
      </c>
      <c r="AD27" s="29">
        <f t="shared" si="19"/>
        <v>-352.3867390920654</v>
      </c>
      <c r="AE27" s="28"/>
      <c r="AF27" s="28">
        <v>12</v>
      </c>
    </row>
    <row r="28" spans="1:32">
      <c r="A28" s="3">
        <f t="shared" si="3"/>
        <v>25699.999999999996</v>
      </c>
      <c r="B28" s="2">
        <f t="shared" si="4"/>
        <v>595183.98186664784</v>
      </c>
      <c r="C28" s="3">
        <f t="shared" si="5"/>
        <v>3.8541665765765752E-2</v>
      </c>
      <c r="D28" s="3">
        <f t="shared" si="6"/>
        <v>6.4755885474083686E-8</v>
      </c>
      <c r="E28" s="3">
        <f>SUM(D$16:D28)</f>
        <v>8.4182651116308768E-7</v>
      </c>
      <c r="F28" s="3">
        <f t="shared" si="7"/>
        <v>-474.99999999999778</v>
      </c>
      <c r="G28" s="2"/>
      <c r="H28" s="2">
        <v>13</v>
      </c>
      <c r="I28" s="7">
        <f t="shared" si="8"/>
        <v>23579.363404359345</v>
      </c>
      <c r="J28" s="6">
        <f t="shared" si="9"/>
        <v>591620.27980224346</v>
      </c>
      <c r="K28" s="7">
        <f t="shared" si="0"/>
        <v>3.8541665765765752E-2</v>
      </c>
      <c r="L28" s="7">
        <f t="shared" si="10"/>
        <v>6.5145951012106603E-8</v>
      </c>
      <c r="M28" s="7">
        <f>SUM(L$16:L28)</f>
        <v>8.2476632650918894E-7</v>
      </c>
      <c r="N28" s="7">
        <f t="shared" si="11"/>
        <v>-206.42061729441272</v>
      </c>
      <c r="O28" s="6"/>
      <c r="P28" s="6">
        <v>13</v>
      </c>
      <c r="Q28" s="25">
        <f t="shared" si="12"/>
        <v>20656.785125162482</v>
      </c>
      <c r="R28" s="24">
        <f t="shared" si="13"/>
        <v>576354.16204001161</v>
      </c>
      <c r="S28" s="25">
        <f t="shared" si="1"/>
        <v>3.8541665765765752E-2</v>
      </c>
      <c r="T28" s="25">
        <f t="shared" si="14"/>
        <v>6.6871497256733814E-8</v>
      </c>
      <c r="U28" s="25">
        <f>SUM(T$16:T28)</f>
        <v>8.1406920895105089E-7</v>
      </c>
      <c r="V28" s="25">
        <f t="shared" si="15"/>
        <v>46.628569996001325</v>
      </c>
      <c r="W28" s="24"/>
      <c r="X28" s="24">
        <v>13</v>
      </c>
      <c r="Y28" s="29">
        <f t="shared" si="16"/>
        <v>17891.278793773872</v>
      </c>
      <c r="Z28" s="28">
        <f t="shared" si="17"/>
        <v>560238.61510363454</v>
      </c>
      <c r="AA28" s="29">
        <f t="shared" si="2"/>
        <v>3.8541665765765752E-2</v>
      </c>
      <c r="AB28" s="29">
        <f t="shared" si="18"/>
        <v>6.8795089675559419E-8</v>
      </c>
      <c r="AC28" s="29">
        <f>SUM(AB$16:AB28)</f>
        <v>8.0391240105267648E-7</v>
      </c>
      <c r="AD28" s="29">
        <f t="shared" si="19"/>
        <v>276.57649536339807</v>
      </c>
      <c r="AE28" s="28"/>
      <c r="AF28" s="28">
        <v>13</v>
      </c>
    </row>
    <row r="29" spans="1:32">
      <c r="A29" s="3">
        <f t="shared" si="3"/>
        <v>26174.999999999993</v>
      </c>
      <c r="B29" s="2">
        <f t="shared" si="4"/>
        <v>600659.04058973189</v>
      </c>
      <c r="C29" s="3">
        <f t="shared" si="5"/>
        <v>3.8896208041401661E-2</v>
      </c>
      <c r="D29" s="3">
        <f t="shared" si="6"/>
        <v>6.4755885474083686E-8</v>
      </c>
      <c r="E29" s="3">
        <f>SUM(D$16:D29)</f>
        <v>9.0658239663717134E-7</v>
      </c>
      <c r="F29" s="3">
        <f t="shared" si="7"/>
        <v>474.99999999999716</v>
      </c>
      <c r="G29" s="2"/>
      <c r="H29" s="2">
        <v>14</v>
      </c>
      <c r="I29" s="7">
        <f t="shared" si="8"/>
        <v>23785.784021653759</v>
      </c>
      <c r="J29" s="6">
        <f t="shared" si="9"/>
        <v>594204.24508049723</v>
      </c>
      <c r="K29" s="7">
        <f t="shared" si="0"/>
        <v>3.8896208041401661E-2</v>
      </c>
      <c r="L29" s="7">
        <f t="shared" si="10"/>
        <v>6.5459323731577127E-8</v>
      </c>
      <c r="M29" s="7">
        <f>SUM(L$16:L29)</f>
        <v>8.9022565024076609E-7</v>
      </c>
      <c r="N29" s="7">
        <f t="shared" si="11"/>
        <v>221.83884250110921</v>
      </c>
      <c r="O29" s="6"/>
      <c r="P29" s="6">
        <v>14</v>
      </c>
      <c r="Q29" s="25">
        <f t="shared" si="12"/>
        <v>20610.156555166479</v>
      </c>
      <c r="R29" s="24">
        <f t="shared" si="13"/>
        <v>575703.29228074441</v>
      </c>
      <c r="S29" s="25">
        <f t="shared" si="1"/>
        <v>3.8896208041401661E-2</v>
      </c>
      <c r="T29" s="25">
        <f t="shared" si="14"/>
        <v>6.75629418190538E-8</v>
      </c>
      <c r="U29" s="25">
        <f>SUM(T$16:T29)</f>
        <v>8.8163215077010468E-7</v>
      </c>
      <c r="V29" s="25">
        <f t="shared" si="15"/>
        <v>21.388369708984492</v>
      </c>
      <c r="W29" s="24"/>
      <c r="X29" s="24">
        <v>14</v>
      </c>
      <c r="Y29" s="29">
        <f t="shared" si="16"/>
        <v>17614.702298410473</v>
      </c>
      <c r="Z29" s="28">
        <f t="shared" si="17"/>
        <v>555891.45980966662</v>
      </c>
      <c r="AA29" s="29">
        <f t="shared" si="2"/>
        <v>3.8896208041401661E-2</v>
      </c>
      <c r="AB29" s="29">
        <f t="shared" si="18"/>
        <v>6.9970868152425745E-8</v>
      </c>
      <c r="AC29" s="29">
        <f>SUM(AB$16:AB29)</f>
        <v>8.7388326920510224E-7</v>
      </c>
      <c r="AD29" s="29">
        <f t="shared" si="19"/>
        <v>-163.50718582785046</v>
      </c>
      <c r="AE29" s="28"/>
      <c r="AF29" s="28">
        <v>14</v>
      </c>
    </row>
    <row r="30" spans="1:32">
      <c r="A30" s="3">
        <f t="shared" si="3"/>
        <v>26649.999999999989</v>
      </c>
      <c r="B30" s="2">
        <f t="shared" si="4"/>
        <v>606084.64244997676</v>
      </c>
      <c r="C30" s="3">
        <f t="shared" si="5"/>
        <v>3.9247547694091653E-2</v>
      </c>
      <c r="D30" s="3">
        <f t="shared" si="6"/>
        <v>6.4755885474083686E-8</v>
      </c>
      <c r="E30" s="3">
        <f>SUM(D$16:D30)</f>
        <v>9.7133828211125511E-7</v>
      </c>
      <c r="F30" s="3">
        <f t="shared" si="7"/>
        <v>-474.99999999999773</v>
      </c>
      <c r="G30" s="2"/>
      <c r="H30" s="2">
        <v>15</v>
      </c>
      <c r="I30" s="7">
        <f t="shared" si="8"/>
        <v>24007.62286415487</v>
      </c>
      <c r="J30" s="6">
        <f t="shared" si="9"/>
        <v>596968.74627573509</v>
      </c>
      <c r="K30" s="7">
        <f t="shared" si="0"/>
        <v>3.9247547694091653E-2</v>
      </c>
      <c r="L30" s="7">
        <f t="shared" si="10"/>
        <v>6.5744727741514837E-8</v>
      </c>
      <c r="M30" s="7">
        <f>SUM(L$16:L30)</f>
        <v>9.5597037798228086E-7</v>
      </c>
      <c r="N30" s="7">
        <f t="shared" si="11"/>
        <v>-243.07178905643619</v>
      </c>
      <c r="O30" s="6"/>
      <c r="P30" s="6">
        <v>15</v>
      </c>
      <c r="Q30" s="25">
        <f t="shared" si="12"/>
        <v>20631.544924875463</v>
      </c>
      <c r="R30" s="24">
        <f t="shared" si="13"/>
        <v>576001.93537713971</v>
      </c>
      <c r="S30" s="25">
        <f t="shared" si="1"/>
        <v>3.9247547694091653E-2</v>
      </c>
      <c r="T30" s="25">
        <f t="shared" si="14"/>
        <v>6.8137874690289279E-8</v>
      </c>
      <c r="U30" s="25">
        <f>SUM(T$16:T30)</f>
        <v>9.4977002546039396E-7</v>
      </c>
      <c r="V30" s="25">
        <f t="shared" si="15"/>
        <v>-102.69635680627017</v>
      </c>
      <c r="W30" s="24"/>
      <c r="X30" s="24">
        <v>15</v>
      </c>
      <c r="Y30" s="29">
        <f t="shared" si="16"/>
        <v>17451.195112582624</v>
      </c>
      <c r="Z30" s="28">
        <f t="shared" si="17"/>
        <v>553305.43375873682</v>
      </c>
      <c r="AA30" s="29">
        <f t="shared" si="2"/>
        <v>3.9247547694091653E-2</v>
      </c>
      <c r="AB30" s="29">
        <f t="shared" si="18"/>
        <v>7.0932879562511485E-8</v>
      </c>
      <c r="AC30" s="29">
        <f>SUM(AB$16:AB30)</f>
        <v>9.4481614876761372E-7</v>
      </c>
      <c r="AD30" s="29">
        <f t="shared" si="19"/>
        <v>16.731563348376316</v>
      </c>
      <c r="AE30" s="28"/>
      <c r="AF30" s="28">
        <v>15</v>
      </c>
    </row>
    <row r="31" spans="1:32">
      <c r="A31" s="3">
        <f t="shared" si="3"/>
        <v>27124.999999999985</v>
      </c>
      <c r="B31" s="2">
        <f t="shared" si="4"/>
        <v>611462.10396495974</v>
      </c>
      <c r="C31" s="3">
        <f t="shared" si="5"/>
        <v>3.9595769976097185E-2</v>
      </c>
      <c r="D31" s="3">
        <f t="shared" si="6"/>
        <v>6.4755885474083686E-8</v>
      </c>
      <c r="E31" s="3">
        <f>SUM(D$16:D31)</f>
        <v>1.0360941675853388E-6</v>
      </c>
      <c r="F31" s="3">
        <f t="shared" si="7"/>
        <v>474.99999999999824</v>
      </c>
      <c r="G31" s="2"/>
      <c r="H31" s="2">
        <v>16</v>
      </c>
      <c r="I31" s="7">
        <f t="shared" si="8"/>
        <v>24250.694653211307</v>
      </c>
      <c r="J31" s="6">
        <f t="shared" si="9"/>
        <v>599983.22250279039</v>
      </c>
      <c r="K31" s="7">
        <f t="shared" si="0"/>
        <v>3.9595769976097185E-2</v>
      </c>
      <c r="L31" s="7">
        <f t="shared" si="10"/>
        <v>6.5994795339319732E-8</v>
      </c>
      <c r="M31" s="7">
        <f>SUM(L$16:L31)</f>
        <v>1.0219651733216005E-6</v>
      </c>
      <c r="N31" s="7">
        <f t="shared" si="11"/>
        <v>268.8792814016067</v>
      </c>
      <c r="O31" s="6"/>
      <c r="P31" s="6">
        <v>16</v>
      </c>
      <c r="Q31" s="25">
        <f t="shared" si="12"/>
        <v>20734.241281681734</v>
      </c>
      <c r="R31" s="24">
        <f t="shared" si="13"/>
        <v>577433.72035017295</v>
      </c>
      <c r="S31" s="25">
        <f t="shared" si="1"/>
        <v>3.9595769976097185E-2</v>
      </c>
      <c r="T31" s="25">
        <f t="shared" si="14"/>
        <v>6.8571973857164303E-8</v>
      </c>
      <c r="U31" s="25">
        <f>SUM(T$16:T31)</f>
        <v>1.0183419993175582E-6</v>
      </c>
      <c r="V31" s="25">
        <f t="shared" si="15"/>
        <v>191.01881951414393</v>
      </c>
      <c r="W31" s="24"/>
      <c r="X31" s="24">
        <v>16</v>
      </c>
      <c r="Y31" s="29">
        <f t="shared" si="16"/>
        <v>17434.463549234246</v>
      </c>
      <c r="Z31" s="28">
        <f t="shared" si="17"/>
        <v>553040.12571256468</v>
      </c>
      <c r="AA31" s="29">
        <f t="shared" si="2"/>
        <v>3.9595769976097185E-2</v>
      </c>
      <c r="AB31" s="29">
        <f t="shared" si="18"/>
        <v>7.159655897495684E-8</v>
      </c>
      <c r="AC31" s="29">
        <f>SUM(AB$16:AB31)</f>
        <v>1.0164127077425707E-6</v>
      </c>
      <c r="AD31" s="29">
        <f t="shared" si="19"/>
        <v>146.99648940251168</v>
      </c>
      <c r="AE31" s="28"/>
      <c r="AF31" s="28">
        <v>16</v>
      </c>
    </row>
    <row r="32" spans="1:32">
      <c r="A32" s="3">
        <f t="shared" si="3"/>
        <v>27599.999999999985</v>
      </c>
      <c r="B32" s="2">
        <f t="shared" si="4"/>
        <v>616792.684260112</v>
      </c>
      <c r="C32" s="3">
        <f t="shared" si="5"/>
        <v>3.9940956423200474E-2</v>
      </c>
      <c r="D32" s="3">
        <f t="shared" si="6"/>
        <v>6.4755885474083686E-8</v>
      </c>
      <c r="E32" s="3">
        <f>SUM(D$16:D32)</f>
        <v>1.1008500530594224E-6</v>
      </c>
      <c r="F32" s="3">
        <f t="shared" si="7"/>
        <v>-474.99999999999767</v>
      </c>
      <c r="G32" s="2"/>
      <c r="H32" s="2">
        <v>17</v>
      </c>
      <c r="I32" s="7">
        <f t="shared" si="8"/>
        <v>24519.573934612912</v>
      </c>
      <c r="J32" s="6">
        <f t="shared" si="9"/>
        <v>603300.2069251613</v>
      </c>
      <c r="K32" s="7">
        <f t="shared" si="0"/>
        <v>3.9940956423200474E-2</v>
      </c>
      <c r="L32" s="7">
        <f t="shared" si="10"/>
        <v>6.6204115239355624E-8</v>
      </c>
      <c r="M32" s="7">
        <f>SUM(L$16:L32)</f>
        <v>1.088169288560956E-6</v>
      </c>
      <c r="N32" s="7">
        <f t="shared" si="11"/>
        <v>-297.80959590327382</v>
      </c>
      <c r="O32" s="6"/>
      <c r="P32" s="6">
        <v>17</v>
      </c>
      <c r="Q32" s="25">
        <f t="shared" si="12"/>
        <v>20925.26010119588</v>
      </c>
      <c r="R32" s="24">
        <f t="shared" si="13"/>
        <v>580087.49068029213</v>
      </c>
      <c r="S32" s="25">
        <f t="shared" si="1"/>
        <v>3.9940956423200474E-2</v>
      </c>
      <c r="T32" s="25">
        <f t="shared" si="14"/>
        <v>6.8853331721323792E-8</v>
      </c>
      <c r="U32" s="25">
        <f>SUM(T$16:T32)</f>
        <v>1.087195331038882E-6</v>
      </c>
      <c r="V32" s="25">
        <f t="shared" si="15"/>
        <v>-278.5066985929127</v>
      </c>
      <c r="W32" s="24"/>
      <c r="X32" s="24">
        <v>17</v>
      </c>
      <c r="Y32" s="29">
        <f t="shared" si="16"/>
        <v>17581.460038636757</v>
      </c>
      <c r="Z32" s="28">
        <f t="shared" si="17"/>
        <v>555366.67617677164</v>
      </c>
      <c r="AA32" s="29">
        <f t="shared" si="2"/>
        <v>3.9940956423200474E-2</v>
      </c>
      <c r="AB32" s="29">
        <f t="shared" si="18"/>
        <v>7.1918172509305146E-8</v>
      </c>
      <c r="AC32" s="29">
        <f>SUM(AB$16:AB32)</f>
        <v>1.0883308802518759E-6</v>
      </c>
      <c r="AD32" s="29">
        <f t="shared" si="19"/>
        <v>-300.94902721469822</v>
      </c>
      <c r="AE32" s="28"/>
      <c r="AF32" s="28">
        <v>17</v>
      </c>
    </row>
    <row r="33" spans="1:32">
      <c r="A33" s="3">
        <f t="shared" si="3"/>
        <v>28074.999999999982</v>
      </c>
      <c r="B33" s="2">
        <f t="shared" si="4"/>
        <v>622077.58851154032</v>
      </c>
      <c r="C33" s="3">
        <f t="shared" si="5"/>
        <v>4.0283185077647464E-2</v>
      </c>
      <c r="D33" s="3">
        <f t="shared" si="6"/>
        <v>6.4755885474083686E-8</v>
      </c>
      <c r="E33" s="3">
        <f>SUM(D$16:D33)</f>
        <v>1.1656059385335061E-6</v>
      </c>
      <c r="F33" s="3">
        <f t="shared" si="7"/>
        <v>474.9999999999971</v>
      </c>
      <c r="G33" s="2"/>
      <c r="H33" s="2">
        <v>18</v>
      </c>
      <c r="I33" s="7">
        <f t="shared" si="8"/>
        <v>24817.383530516185</v>
      </c>
      <c r="J33" s="6">
        <f t="shared" si="9"/>
        <v>606952.92791497952</v>
      </c>
      <c r="K33" s="7">
        <f t="shared" si="0"/>
        <v>4.0283185077647464E-2</v>
      </c>
      <c r="L33" s="7">
        <f t="shared" si="10"/>
        <v>6.6369537446716514E-8</v>
      </c>
      <c r="M33" s="7">
        <f>SUM(L$16:L33)</f>
        <v>1.1545388260076726E-6</v>
      </c>
      <c r="N33" s="7">
        <f t="shared" si="11"/>
        <v>328.30739540465976</v>
      </c>
      <c r="O33" s="6"/>
      <c r="P33" s="6">
        <v>18</v>
      </c>
      <c r="Q33" s="25">
        <f t="shared" si="12"/>
        <v>21203.766799788791</v>
      </c>
      <c r="R33" s="24">
        <f t="shared" si="13"/>
        <v>583935.09473444964</v>
      </c>
      <c r="S33" s="25">
        <f t="shared" si="1"/>
        <v>4.0283185077647464E-2</v>
      </c>
      <c r="T33" s="25">
        <f t="shared" si="14"/>
        <v>6.8985723654726816E-8</v>
      </c>
      <c r="U33" s="25">
        <f>SUM(T$16:T33)</f>
        <v>1.1561810546936089E-6</v>
      </c>
      <c r="V33" s="25">
        <f t="shared" si="15"/>
        <v>357.27944136794616</v>
      </c>
      <c r="W33" s="24"/>
      <c r="X33" s="24">
        <v>18</v>
      </c>
      <c r="Y33" s="29">
        <f t="shared" si="16"/>
        <v>17882.409065851454</v>
      </c>
      <c r="Z33" s="28">
        <f t="shared" si="17"/>
        <v>560099.72676110314</v>
      </c>
      <c r="AA33" s="29">
        <f t="shared" si="2"/>
        <v>4.0283185077647464E-2</v>
      </c>
      <c r="AB33" s="29">
        <f t="shared" si="18"/>
        <v>7.1921451043359055E-8</v>
      </c>
      <c r="AC33" s="29">
        <f>SUM(AB$16:AB33)</f>
        <v>1.1602523312952349E-6</v>
      </c>
      <c r="AD33" s="29">
        <f t="shared" si="19"/>
        <v>418.97305671233022</v>
      </c>
      <c r="AE33" s="28"/>
      <c r="AF33" s="28">
        <v>18</v>
      </c>
    </row>
    <row r="34" spans="1:32">
      <c r="A34" s="3">
        <f t="shared" si="3"/>
        <v>28549.999999999978</v>
      </c>
      <c r="B34" s="2">
        <f t="shared" si="4"/>
        <v>627317.97112777841</v>
      </c>
      <c r="C34" s="3">
        <f t="shared" si="5"/>
        <v>4.062253069418495E-2</v>
      </c>
      <c r="D34" s="3">
        <f t="shared" si="6"/>
        <v>6.4755885474083673E-8</v>
      </c>
      <c r="E34" s="3">
        <f>SUM(D$16:D34)</f>
        <v>1.2303618240075897E-6</v>
      </c>
      <c r="F34" s="3">
        <f t="shared" si="7"/>
        <v>-474.99999999999767</v>
      </c>
      <c r="G34" s="2"/>
      <c r="H34" s="2">
        <v>19</v>
      </c>
      <c r="I34" s="7">
        <f t="shared" si="8"/>
        <v>25145.690925920844</v>
      </c>
      <c r="J34" s="6">
        <f t="shared" si="9"/>
        <v>610954.40605927561</v>
      </c>
      <c r="K34" s="7">
        <f t="shared" si="0"/>
        <v>4.062253069418495E-2</v>
      </c>
      <c r="L34" s="7">
        <f t="shared" si="10"/>
        <v>6.6490281911877563E-8</v>
      </c>
      <c r="M34" s="7">
        <f>SUM(L$16:L34)</f>
        <v>1.22102910791955E-6</v>
      </c>
      <c r="N34" s="7">
        <f t="shared" si="11"/>
        <v>-358.83992690770174</v>
      </c>
      <c r="O34" s="6"/>
      <c r="P34" s="6">
        <v>19</v>
      </c>
      <c r="Q34" s="25">
        <f t="shared" si="12"/>
        <v>21561.046241156739</v>
      </c>
      <c r="R34" s="24">
        <f t="shared" si="13"/>
        <v>588834.1416322618</v>
      </c>
      <c r="S34" s="25">
        <f t="shared" si="1"/>
        <v>4.062253069418495E-2</v>
      </c>
      <c r="T34" s="25">
        <f t="shared" si="14"/>
        <v>6.8988069512372977E-8</v>
      </c>
      <c r="U34" s="25">
        <f>SUM(T$16:T34)</f>
        <v>1.2251691242059818E-6</v>
      </c>
      <c r="V34" s="25">
        <f t="shared" si="15"/>
        <v>-421.09043240915514</v>
      </c>
      <c r="W34" s="24"/>
      <c r="X34" s="24">
        <v>19</v>
      </c>
      <c r="Y34" s="29">
        <f t="shared" si="16"/>
        <v>18301.382122563784</v>
      </c>
      <c r="Z34" s="28">
        <f t="shared" si="17"/>
        <v>566623.12196788285</v>
      </c>
      <c r="AA34" s="29">
        <f t="shared" si="2"/>
        <v>4.062253069418495E-2</v>
      </c>
      <c r="AB34" s="29">
        <f t="shared" si="18"/>
        <v>7.1692327967667194E-8</v>
      </c>
      <c r="AC34" s="29">
        <f>SUM(AB$16:AB34)</f>
        <v>1.2319446592629022E-6</v>
      </c>
      <c r="AD34" s="29">
        <f t="shared" si="19"/>
        <v>-485.57731204940472</v>
      </c>
      <c r="AE34" s="28"/>
      <c r="AF34" s="28">
        <v>19</v>
      </c>
    </row>
    <row r="35" spans="1:32">
      <c r="A35" s="3">
        <f t="shared" si="3"/>
        <v>29024.999999999975</v>
      </c>
      <c r="B35" s="2">
        <f t="shared" si="4"/>
        <v>632514.93869426614</v>
      </c>
      <c r="C35" s="3">
        <f t="shared" si="5"/>
        <v>4.0959064930732966E-2</v>
      </c>
      <c r="D35" s="3">
        <f t="shared" si="6"/>
        <v>6.4755885474083699E-8</v>
      </c>
      <c r="E35" s="3">
        <f>SUM(D$16:D35)</f>
        <v>1.2951177094816734E-6</v>
      </c>
      <c r="F35" s="3">
        <f t="shared" si="7"/>
        <v>474.99999999999704</v>
      </c>
      <c r="G35" s="2"/>
      <c r="H35" s="2">
        <v>20</v>
      </c>
      <c r="I35" s="7">
        <f t="shared" si="8"/>
        <v>25504.530852828546</v>
      </c>
      <c r="J35" s="6">
        <f t="shared" si="9"/>
        <v>615298.25611443375</v>
      </c>
      <c r="K35" s="7">
        <f t="shared" si="0"/>
        <v>4.0959064930732966E-2</v>
      </c>
      <c r="L35" s="7">
        <f t="shared" si="10"/>
        <v>6.6567822228827122E-8</v>
      </c>
      <c r="M35" s="7">
        <f>SUM(L$16:L35)</f>
        <v>1.2875969301483771E-6</v>
      </c>
      <c r="N35" s="7">
        <f t="shared" si="11"/>
        <v>388.02233429710162</v>
      </c>
      <c r="O35" s="6"/>
      <c r="P35" s="6">
        <v>20</v>
      </c>
      <c r="Q35" s="25">
        <f t="shared" si="12"/>
        <v>21982.136673565892</v>
      </c>
      <c r="R35" s="24">
        <f t="shared" si="13"/>
        <v>594556.34692909732</v>
      </c>
      <c r="S35" s="25">
        <f t="shared" si="1"/>
        <v>4.0959064930732966E-2</v>
      </c>
      <c r="T35" s="25">
        <f t="shared" si="14"/>
        <v>6.8890131511147527E-8</v>
      </c>
      <c r="U35" s="25">
        <f>SUM(T$16:T35)</f>
        <v>1.2940592557171294E-6</v>
      </c>
      <c r="V35" s="25">
        <f t="shared" si="15"/>
        <v>466.36035471277739</v>
      </c>
      <c r="W35" s="24"/>
      <c r="X35" s="24">
        <v>20</v>
      </c>
      <c r="Y35" s="29">
        <f t="shared" si="16"/>
        <v>18786.959434613189</v>
      </c>
      <c r="Z35" s="28">
        <f t="shared" si="17"/>
        <v>574090.81291356543</v>
      </c>
      <c r="AA35" s="29">
        <f t="shared" si="2"/>
        <v>4.0959064930732966E-2</v>
      </c>
      <c r="AB35" s="29">
        <f t="shared" si="18"/>
        <v>7.1345968284811624E-8</v>
      </c>
      <c r="AC35" s="29">
        <f>SUM(AB$16:AB35)</f>
        <v>1.3032906275477138E-6</v>
      </c>
      <c r="AD35" s="29">
        <f t="shared" si="19"/>
        <v>498.44277998783735</v>
      </c>
      <c r="AE35" s="28"/>
      <c r="AF35" s="28">
        <v>20</v>
      </c>
    </row>
    <row r="36" spans="1:32">
      <c r="A36" s="3">
        <f t="shared" ref="A36:A99" si="20">A35+F35*(-1)^H35</f>
        <v>29499.999999999971</v>
      </c>
      <c r="B36" s="2">
        <f t="shared" ref="B36:B99" si="21">SQRT(2*A36*F$13/(A$13*G$13))</f>
        <v>637669.55270182854</v>
      </c>
      <c r="C36" s="3">
        <f t="shared" ref="C36:C99" si="22">(B36/300000000)*(300000000/C$13)/2</f>
        <v>4.1292856525069782E-2</v>
      </c>
      <c r="D36" s="3">
        <f t="shared" ref="D36:D99" si="23">C36/B36</f>
        <v>6.4755885474083686E-8</v>
      </c>
      <c r="E36" s="3">
        <f>SUM(D$16:D36)</f>
        <v>1.3598735949557571E-6</v>
      </c>
      <c r="F36" s="3">
        <f t="shared" ref="F36:F99" si="24">B$13*SIN(2*PI()*C$13*(E36)+H$13)</f>
        <v>-474.99999999999761</v>
      </c>
      <c r="G36" s="2"/>
      <c r="H36" s="2">
        <v>21</v>
      </c>
      <c r="I36" s="7">
        <f t="shared" ref="I36:I99" si="25">I35+N35*(-1)^P35</f>
        <v>25892.553187125646</v>
      </c>
      <c r="J36" s="6">
        <f t="shared" ref="J36:J99" si="26">SQRT(2*I36*N$13/(I$13*O$13))</f>
        <v>619961.11846033775</v>
      </c>
      <c r="K36" s="7">
        <f t="shared" ref="K36:K99" si="27">C36</f>
        <v>4.1292856525069782E-2</v>
      </c>
      <c r="L36" s="7">
        <f t="shared" ref="L36:L99" si="28">K36/J36</f>
        <v>6.6605558470537383E-8</v>
      </c>
      <c r="M36" s="7">
        <f>SUM(L$16:L36)</f>
        <v>1.3542024886189145E-6</v>
      </c>
      <c r="N36" s="7">
        <f t="shared" ref="N36:N99" si="29">J$13*SIN(2*PI()*K$13*(M36)+P$13)</f>
        <v>-414.72032882285538</v>
      </c>
      <c r="O36" s="6"/>
      <c r="P36" s="6">
        <v>21</v>
      </c>
      <c r="Q36" s="25">
        <f t="shared" ref="Q36:Q99" si="30">Q35+V35*(-1)^X35</f>
        <v>22448.497028278671</v>
      </c>
      <c r="R36" s="24">
        <f t="shared" ref="R36:R99" si="31">SQRT(2*Q36*V$13/(Q$13*W$13))</f>
        <v>600830.12889237993</v>
      </c>
      <c r="S36" s="25">
        <f t="shared" ref="S36:S99" si="32">K36</f>
        <v>4.1292856525069782E-2</v>
      </c>
      <c r="T36" s="25">
        <f t="shared" ref="T36:T99" si="33">S36/R36</f>
        <v>6.8726341339094389E-8</v>
      </c>
      <c r="U36" s="25">
        <f>SUM(T$16:T36)</f>
        <v>1.3627855970562238E-6</v>
      </c>
      <c r="V36" s="25">
        <f t="shared" ref="V36:V99" si="34">R$13*SIN(2*PI()*S$13*(U36)+X$13)</f>
        <v>-492.25087512539693</v>
      </c>
      <c r="W36" s="24"/>
      <c r="X36" s="24">
        <v>21</v>
      </c>
      <c r="Y36" s="29">
        <f t="shared" ref="Y36:Y99" si="35">Y35+AD35*(-1)^AF35</f>
        <v>19285.402214601025</v>
      </c>
      <c r="Z36" s="28">
        <f t="shared" ref="Z36:Z99" si="36">SQRT(2*Y36*AD$13/(Y$13*AE$13))</f>
        <v>581656.6512400636</v>
      </c>
      <c r="AA36" s="29">
        <f t="shared" ref="AA36:AA99" si="37">S36</f>
        <v>4.1292856525069782E-2</v>
      </c>
      <c r="AB36" s="29">
        <f t="shared" ref="AB36:AB99" si="38">AA36/Z36</f>
        <v>7.099180665610103E-8</v>
      </c>
      <c r="AC36" s="29">
        <f>SUM(AB$16:AB36)</f>
        <v>1.3742824342038149E-6</v>
      </c>
      <c r="AD36" s="29">
        <f t="shared" ref="AD36:AD99" si="39">Z$13*SIN(2*PI()*AA$13*(AC36)+AF$13)</f>
        <v>-464.05812863959784</v>
      </c>
      <c r="AE36" s="28"/>
      <c r="AF36" s="28">
        <v>21</v>
      </c>
    </row>
    <row r="37" spans="1:32">
      <c r="A37" s="3">
        <f t="shared" si="20"/>
        <v>29974.999999999967</v>
      </c>
      <c r="B37" s="2">
        <f t="shared" si="21"/>
        <v>642782.8320782138</v>
      </c>
      <c r="C37" s="3">
        <f t="shared" si="22"/>
        <v>4.1623971458763981E-2</v>
      </c>
      <c r="D37" s="3">
        <f t="shared" si="23"/>
        <v>6.4755885474083686E-8</v>
      </c>
      <c r="E37" s="3">
        <f>SUM(D$16:D37)</f>
        <v>1.4246294804298407E-6</v>
      </c>
      <c r="F37" s="3">
        <f t="shared" si="24"/>
        <v>474.99999999999591</v>
      </c>
      <c r="G37" s="2"/>
      <c r="H37" s="2">
        <v>22</v>
      </c>
      <c r="I37" s="7">
        <f t="shared" si="25"/>
        <v>26307.273515948502</v>
      </c>
      <c r="J37" s="6">
        <f t="shared" si="26"/>
        <v>624906.34552086575</v>
      </c>
      <c r="K37" s="7">
        <f t="shared" si="27"/>
        <v>4.1623971458763981E-2</v>
      </c>
      <c r="L37" s="7">
        <f t="shared" si="28"/>
        <v>6.6608335404355643E-8</v>
      </c>
      <c r="M37" s="7">
        <f>SUM(L$16:L37)</f>
        <v>1.4208108240232702E-6</v>
      </c>
      <c r="N37" s="7">
        <f t="shared" si="29"/>
        <v>438.11348992211282</v>
      </c>
      <c r="O37" s="6"/>
      <c r="P37" s="6">
        <v>22</v>
      </c>
      <c r="Q37" s="25">
        <f t="shared" si="30"/>
        <v>22940.747903404066</v>
      </c>
      <c r="R37" s="24">
        <f t="shared" si="31"/>
        <v>607381.91141226667</v>
      </c>
      <c r="S37" s="25">
        <f t="shared" si="32"/>
        <v>4.1623971458763981E-2</v>
      </c>
      <c r="T37" s="25">
        <f t="shared" si="33"/>
        <v>6.853014664526498E-8</v>
      </c>
      <c r="U37" s="25">
        <f>SUM(T$16:T37)</f>
        <v>1.4313157437014888E-6</v>
      </c>
      <c r="V37" s="25">
        <f t="shared" si="34"/>
        <v>499.98837333285792</v>
      </c>
      <c r="W37" s="24"/>
      <c r="X37" s="24">
        <v>22</v>
      </c>
      <c r="Y37" s="29">
        <f t="shared" si="35"/>
        <v>19749.460343240622</v>
      </c>
      <c r="Z37" s="28">
        <f t="shared" si="36"/>
        <v>588613.15589811234</v>
      </c>
      <c r="AA37" s="29">
        <f t="shared" si="37"/>
        <v>4.1623971458763981E-2</v>
      </c>
      <c r="AB37" s="29">
        <f t="shared" si="38"/>
        <v>7.0715326427343739E-8</v>
      </c>
      <c r="AC37" s="29">
        <f>SUM(AB$16:AB37)</f>
        <v>1.4449977606311586E-6</v>
      </c>
      <c r="AD37" s="29">
        <f t="shared" si="39"/>
        <v>391.72621392611109</v>
      </c>
      <c r="AE37" s="28"/>
      <c r="AF37" s="28">
        <v>22</v>
      </c>
    </row>
    <row r="38" spans="1:32">
      <c r="A38" s="3">
        <f t="shared" si="20"/>
        <v>30449.999999999964</v>
      </c>
      <c r="B38" s="2">
        <f t="shared" si="21"/>
        <v>647855.75553978689</v>
      </c>
      <c r="C38" s="3">
        <f t="shared" si="22"/>
        <v>4.1952473109460403E-2</v>
      </c>
      <c r="D38" s="3">
        <f t="shared" si="23"/>
        <v>6.4755885474083699E-8</v>
      </c>
      <c r="E38" s="3">
        <f>SUM(D$16:D38)</f>
        <v>1.4893853659039244E-6</v>
      </c>
      <c r="F38" s="3">
        <f t="shared" si="24"/>
        <v>-474.99999999999642</v>
      </c>
      <c r="G38" s="2"/>
      <c r="H38" s="2">
        <v>23</v>
      </c>
      <c r="I38" s="7">
        <f t="shared" si="25"/>
        <v>26745.387005870616</v>
      </c>
      <c r="J38" s="6">
        <f t="shared" si="26"/>
        <v>630088.36165313062</v>
      </c>
      <c r="K38" s="7">
        <f t="shared" si="27"/>
        <v>4.1952473109460403E-2</v>
      </c>
      <c r="L38" s="7">
        <f t="shared" si="28"/>
        <v>6.6581888609070394E-8</v>
      </c>
      <c r="M38" s="7">
        <f>SUM(L$16:L38)</f>
        <v>1.4873927126323406E-6</v>
      </c>
      <c r="N38" s="7">
        <f t="shared" si="29"/>
        <v>-457.71268950123419</v>
      </c>
      <c r="O38" s="6"/>
      <c r="P38" s="6">
        <v>23</v>
      </c>
      <c r="Q38" s="25">
        <f t="shared" si="30"/>
        <v>23440.736276736923</v>
      </c>
      <c r="R38" s="24">
        <f t="shared" si="31"/>
        <v>613965.11010717181</v>
      </c>
      <c r="S38" s="25">
        <f t="shared" si="32"/>
        <v>4.1952473109460403E-2</v>
      </c>
      <c r="T38" s="25">
        <f t="shared" si="33"/>
        <v>6.83303862366663E-8</v>
      </c>
      <c r="U38" s="25">
        <f>SUM(T$16:T38)</f>
        <v>1.499646129938155E-6</v>
      </c>
      <c r="V38" s="25">
        <f t="shared" si="34"/>
        <v>-491.90085621315455</v>
      </c>
      <c r="W38" s="24"/>
      <c r="X38" s="24">
        <v>23</v>
      </c>
      <c r="Y38" s="29">
        <f t="shared" si="35"/>
        <v>20141.186557166733</v>
      </c>
      <c r="Z38" s="28">
        <f t="shared" si="36"/>
        <v>594421.99946448067</v>
      </c>
      <c r="AA38" s="29">
        <f t="shared" si="37"/>
        <v>4.1952473109460403E-2</v>
      </c>
      <c r="AB38" s="29">
        <f t="shared" si="38"/>
        <v>7.0576918665957358E-8</v>
      </c>
      <c r="AC38" s="29">
        <f>SUM(AB$16:AB38)</f>
        <v>1.515574679297116E-6</v>
      </c>
      <c r="AD38" s="29">
        <f t="shared" si="39"/>
        <v>-289.62081371793846</v>
      </c>
      <c r="AE38" s="28"/>
      <c r="AF38" s="28">
        <v>23</v>
      </c>
    </row>
    <row r="39" spans="1:32">
      <c r="A39" s="3">
        <f t="shared" si="20"/>
        <v>30924.99999999996</v>
      </c>
      <c r="B39" s="2">
        <f t="shared" si="21"/>
        <v>652889.26377875684</v>
      </c>
      <c r="C39" s="3">
        <f t="shared" si="22"/>
        <v>4.2278422392515995E-2</v>
      </c>
      <c r="D39" s="3">
        <f t="shared" si="23"/>
        <v>6.4755885474083686E-8</v>
      </c>
      <c r="E39" s="3">
        <f>SUM(D$16:D39)</f>
        <v>1.554141251378008E-6</v>
      </c>
      <c r="F39" s="3">
        <f t="shared" si="24"/>
        <v>474.99999999999699</v>
      </c>
      <c r="G39" s="2"/>
      <c r="H39" s="2">
        <v>24</v>
      </c>
      <c r="I39" s="7">
        <f t="shared" si="25"/>
        <v>27203.09969537185</v>
      </c>
      <c r="J39" s="6">
        <f t="shared" si="26"/>
        <v>635457.06298174011</v>
      </c>
      <c r="K39" s="7">
        <f t="shared" si="27"/>
        <v>4.2278422392515995E-2</v>
      </c>
      <c r="L39" s="7">
        <f t="shared" si="28"/>
        <v>6.6532303841480584E-8</v>
      </c>
      <c r="M39" s="7">
        <f>SUM(L$16:L39)</f>
        <v>1.5539250164738211E-6</v>
      </c>
      <c r="N39" s="7">
        <f t="shared" si="29"/>
        <v>473.33606355728114</v>
      </c>
      <c r="O39" s="6"/>
      <c r="P39" s="6">
        <v>24</v>
      </c>
      <c r="Q39" s="25">
        <f t="shared" si="30"/>
        <v>23932.637132950076</v>
      </c>
      <c r="R39" s="24">
        <f t="shared" si="31"/>
        <v>620373.6537449063</v>
      </c>
      <c r="S39" s="25">
        <f t="shared" si="32"/>
        <v>4.2278422392515995E-2</v>
      </c>
      <c r="T39" s="25">
        <f t="shared" si="33"/>
        <v>6.8149932121231911E-8</v>
      </c>
      <c r="U39" s="25">
        <f>SUM(T$16:T39)</f>
        <v>1.5677960620593869E-6</v>
      </c>
      <c r="V39" s="25">
        <f t="shared" si="34"/>
        <v>470.55557037332443</v>
      </c>
      <c r="W39" s="24"/>
      <c r="X39" s="24">
        <v>24</v>
      </c>
      <c r="Y39" s="29">
        <f t="shared" si="35"/>
        <v>20430.807370884671</v>
      </c>
      <c r="Z39" s="28">
        <f t="shared" si="36"/>
        <v>598680.50003908854</v>
      </c>
      <c r="AA39" s="29">
        <f t="shared" si="37"/>
        <v>4.2278422392515995E-2</v>
      </c>
      <c r="AB39" s="29">
        <f t="shared" si="38"/>
        <v>7.0619341017045967E-8</v>
      </c>
      <c r="AC39" s="29">
        <f>SUM(AB$16:AB39)</f>
        <v>1.5861940203141618E-6</v>
      </c>
      <c r="AD39" s="29">
        <f t="shared" si="39"/>
        <v>163.59862712020222</v>
      </c>
      <c r="AE39" s="28"/>
      <c r="AF39" s="28">
        <v>24</v>
      </c>
    </row>
    <row r="40" spans="1:32">
      <c r="A40" s="3">
        <f t="shared" si="20"/>
        <v>31399.999999999956</v>
      </c>
      <c r="B40" s="2">
        <f t="shared" si="21"/>
        <v>657884.26149977639</v>
      </c>
      <c r="C40" s="3">
        <f t="shared" si="22"/>
        <v>4.2601877892881647E-2</v>
      </c>
      <c r="D40" s="3">
        <f t="shared" si="23"/>
        <v>6.4755885474083686E-8</v>
      </c>
      <c r="E40" s="3">
        <f>SUM(D$16:D40)</f>
        <v>1.6188971368520917E-6</v>
      </c>
      <c r="F40" s="3">
        <f t="shared" si="24"/>
        <v>-474.99999999999534</v>
      </c>
      <c r="G40" s="2"/>
      <c r="H40" s="2">
        <v>25</v>
      </c>
      <c r="I40" s="7">
        <f t="shared" si="25"/>
        <v>27676.435758929132</v>
      </c>
      <c r="J40" s="6">
        <f t="shared" si="26"/>
        <v>640961.72218558716</v>
      </c>
      <c r="K40" s="7">
        <f t="shared" si="27"/>
        <v>4.2601877892881647E-2</v>
      </c>
      <c r="L40" s="7">
        <f t="shared" si="28"/>
        <v>6.6465557018936138E-8</v>
      </c>
      <c r="M40" s="7">
        <f>SUM(L$16:L40)</f>
        <v>1.6203905734927572E-6</v>
      </c>
      <c r="N40" s="7">
        <f t="shared" si="29"/>
        <v>-485.05565223607988</v>
      </c>
      <c r="O40" s="6"/>
      <c r="P40" s="6">
        <v>25</v>
      </c>
      <c r="Q40" s="25">
        <f t="shared" si="30"/>
        <v>24403.192703323402</v>
      </c>
      <c r="R40" s="24">
        <f t="shared" si="31"/>
        <v>626442.75725240412</v>
      </c>
      <c r="S40" s="25">
        <f t="shared" si="32"/>
        <v>4.2601877892881647E-2</v>
      </c>
      <c r="T40" s="25">
        <f t="shared" si="33"/>
        <v>6.8006018745806402E-8</v>
      </c>
      <c r="U40" s="25">
        <f>SUM(T$16:T40)</f>
        <v>1.6358020808051933E-6</v>
      </c>
      <c r="V40" s="25">
        <f t="shared" si="34"/>
        <v>-438.17311770541573</v>
      </c>
      <c r="W40" s="24"/>
      <c r="X40" s="24">
        <v>25</v>
      </c>
      <c r="Y40" s="29">
        <f t="shared" si="35"/>
        <v>20594.405998004873</v>
      </c>
      <c r="Z40" s="28">
        <f t="shared" si="36"/>
        <v>601072.67226775468</v>
      </c>
      <c r="AA40" s="29">
        <f t="shared" si="37"/>
        <v>4.2601877892881647E-2</v>
      </c>
      <c r="AB40" s="29">
        <f t="shared" si="38"/>
        <v>7.0876417874982265E-8</v>
      </c>
      <c r="AC40" s="29">
        <f>SUM(AB$16:AB40)</f>
        <v>1.657070438189144E-6</v>
      </c>
      <c r="AD40" s="29">
        <f t="shared" si="39"/>
        <v>-18.197034915677182</v>
      </c>
      <c r="AE40" s="28"/>
      <c r="AF40" s="28">
        <v>25</v>
      </c>
    </row>
    <row r="41" spans="1:32">
      <c r="A41" s="3">
        <f t="shared" si="20"/>
        <v>31874.999999999953</v>
      </c>
      <c r="B41" s="2">
        <f t="shared" si="21"/>
        <v>662841.61931840482</v>
      </c>
      <c r="C41" s="3">
        <f t="shared" si="22"/>
        <v>4.2922895988038799E-2</v>
      </c>
      <c r="D41" s="3">
        <f t="shared" si="23"/>
        <v>6.4755885474083686E-8</v>
      </c>
      <c r="E41" s="3">
        <f>SUM(D$16:D41)</f>
        <v>1.6836530223261754E-6</v>
      </c>
      <c r="F41" s="3">
        <f t="shared" si="24"/>
        <v>474.99999999999579</v>
      </c>
      <c r="G41" s="2"/>
      <c r="H41" s="2">
        <v>26</v>
      </c>
      <c r="I41" s="7">
        <f t="shared" si="25"/>
        <v>28161.491411165211</v>
      </c>
      <c r="J41" s="6">
        <f t="shared" si="26"/>
        <v>646554.05538157327</v>
      </c>
      <c r="K41" s="7">
        <f t="shared" si="27"/>
        <v>4.2922895988038799E-2</v>
      </c>
      <c r="L41" s="7">
        <f t="shared" si="28"/>
        <v>6.6387173092135707E-8</v>
      </c>
      <c r="M41" s="7">
        <f>SUM(L$16:L41)</f>
        <v>1.6867777465848928E-6</v>
      </c>
      <c r="N41" s="7">
        <f t="shared" si="29"/>
        <v>493.12958725097189</v>
      </c>
      <c r="O41" s="6"/>
      <c r="P41" s="6">
        <v>26</v>
      </c>
      <c r="Q41" s="25">
        <f t="shared" si="30"/>
        <v>24841.365821028819</v>
      </c>
      <c r="R41" s="24">
        <f t="shared" si="31"/>
        <v>632041.80245339964</v>
      </c>
      <c r="S41" s="25">
        <f t="shared" si="32"/>
        <v>4.2922895988038799E-2</v>
      </c>
      <c r="T41" s="25">
        <f t="shared" si="33"/>
        <v>6.7911482787095394E-8</v>
      </c>
      <c r="U41" s="25">
        <f>SUM(T$16:T41)</f>
        <v>1.7037135635922887E-6</v>
      </c>
      <c r="V41" s="25">
        <f t="shared" si="34"/>
        <v>396.3214503768865</v>
      </c>
      <c r="W41" s="24"/>
      <c r="X41" s="24">
        <v>26</v>
      </c>
      <c r="Y41" s="29">
        <f t="shared" si="35"/>
        <v>20612.60303292055</v>
      </c>
      <c r="Z41" s="28">
        <f t="shared" si="36"/>
        <v>601338.16488136444</v>
      </c>
      <c r="AA41" s="29">
        <f t="shared" si="37"/>
        <v>4.2922895988038799E-2</v>
      </c>
      <c r="AB41" s="29">
        <f t="shared" si="38"/>
        <v>7.1378965272405226E-8</v>
      </c>
      <c r="AC41" s="29">
        <f>SUM(AB$16:AB41)</f>
        <v>1.7284494034615493E-6</v>
      </c>
      <c r="AD41" s="29">
        <f t="shared" si="39"/>
        <v>-140.5367905288214</v>
      </c>
      <c r="AE41" s="28"/>
      <c r="AF41" s="28">
        <v>26</v>
      </c>
    </row>
    <row r="42" spans="1:32">
      <c r="A42" s="3">
        <f t="shared" si="20"/>
        <v>32349.999999999949</v>
      </c>
      <c r="B42" s="2">
        <f t="shared" si="21"/>
        <v>667762.1755327147</v>
      </c>
      <c r="C42" s="3">
        <f t="shared" si="22"/>
        <v>4.3241530962721438E-2</v>
      </c>
      <c r="D42" s="3">
        <f t="shared" si="23"/>
        <v>6.4755885474083686E-8</v>
      </c>
      <c r="E42" s="3">
        <f>SUM(D$16:D42)</f>
        <v>1.748408907800259E-6</v>
      </c>
      <c r="F42" s="3">
        <f t="shared" si="24"/>
        <v>-474.99999999999636</v>
      </c>
      <c r="G42" s="2"/>
      <c r="H42" s="2">
        <v>27</v>
      </c>
      <c r="I42" s="7">
        <f t="shared" si="25"/>
        <v>28654.620998416183</v>
      </c>
      <c r="J42" s="6">
        <f t="shared" si="26"/>
        <v>652190.32045554032</v>
      </c>
      <c r="K42" s="7">
        <f t="shared" si="27"/>
        <v>4.3241530962721438E-2</v>
      </c>
      <c r="L42" s="7">
        <f t="shared" si="28"/>
        <v>6.6302012781358351E-8</v>
      </c>
      <c r="M42" s="7">
        <f>SUM(L$16:L42)</f>
        <v>1.7530797593662513E-6</v>
      </c>
      <c r="N42" s="7">
        <f t="shared" si="29"/>
        <v>-497.9331366762575</v>
      </c>
      <c r="O42" s="6"/>
      <c r="P42" s="6">
        <v>27</v>
      </c>
      <c r="Q42" s="25">
        <f t="shared" si="30"/>
        <v>25237.687271405706</v>
      </c>
      <c r="R42" s="24">
        <f t="shared" si="31"/>
        <v>637063.67856152018</v>
      </c>
      <c r="S42" s="25">
        <f t="shared" si="32"/>
        <v>4.3241530962721438E-2</v>
      </c>
      <c r="T42" s="25">
        <f t="shared" si="33"/>
        <v>6.7876308786525292E-8</v>
      </c>
      <c r="U42" s="25">
        <f>SUM(T$16:T42)</f>
        <v>1.7715898723788139E-6</v>
      </c>
      <c r="V42" s="25">
        <f t="shared" si="34"/>
        <v>-345.81601688820359</v>
      </c>
      <c r="W42" s="24"/>
      <c r="X42" s="24">
        <v>27</v>
      </c>
      <c r="Y42" s="29">
        <f t="shared" si="35"/>
        <v>20472.066242391727</v>
      </c>
      <c r="Z42" s="28">
        <f t="shared" si="36"/>
        <v>599284.69603195006</v>
      </c>
      <c r="AA42" s="29">
        <f t="shared" si="37"/>
        <v>4.3241530962721438E-2</v>
      </c>
      <c r="AB42" s="29">
        <f t="shared" si="38"/>
        <v>7.2155239820133954E-8</v>
      </c>
      <c r="AC42" s="29">
        <f>SUM(AB$16:AB42)</f>
        <v>1.8006046432816833E-6</v>
      </c>
      <c r="AD42" s="29">
        <f t="shared" si="39"/>
        <v>300.15465819200642</v>
      </c>
      <c r="AE42" s="28"/>
      <c r="AF42" s="28">
        <v>27</v>
      </c>
    </row>
    <row r="43" spans="1:32">
      <c r="A43" s="3">
        <f t="shared" si="20"/>
        <v>32824.999999999942</v>
      </c>
      <c r="B43" s="2">
        <f t="shared" si="21"/>
        <v>672646.73777825094</v>
      </c>
      <c r="C43" s="3">
        <f t="shared" si="22"/>
        <v>4.3557835116084423E-2</v>
      </c>
      <c r="D43" s="3">
        <f t="shared" si="23"/>
        <v>6.4755885474083686E-8</v>
      </c>
      <c r="E43" s="3">
        <f>SUM(D$16:D43)</f>
        <v>1.8131647932743427E-6</v>
      </c>
      <c r="F43" s="3">
        <f t="shared" si="24"/>
        <v>474.99999999999471</v>
      </c>
      <c r="G43" s="2"/>
      <c r="H43" s="2">
        <v>28</v>
      </c>
      <c r="I43" s="7">
        <f t="shared" si="25"/>
        <v>29152.55413509244</v>
      </c>
      <c r="J43" s="6">
        <f t="shared" si="26"/>
        <v>657832.49087846931</v>
      </c>
      <c r="K43" s="7">
        <f t="shared" si="27"/>
        <v>4.3557835116084423E-2</v>
      </c>
      <c r="L43" s="7">
        <f t="shared" si="28"/>
        <v>6.6214174155364844E-8</v>
      </c>
      <c r="M43" s="7">
        <f>SUM(L$16:L43)</f>
        <v>1.819293933521616E-6</v>
      </c>
      <c r="N43" s="7">
        <f t="shared" si="29"/>
        <v>499.89790362693873</v>
      </c>
      <c r="O43" s="6"/>
      <c r="P43" s="6">
        <v>28</v>
      </c>
      <c r="Q43" s="25">
        <f t="shared" si="30"/>
        <v>25583.503288293909</v>
      </c>
      <c r="R43" s="24">
        <f t="shared" si="31"/>
        <v>641413.46836007759</v>
      </c>
      <c r="S43" s="25">
        <f t="shared" si="32"/>
        <v>4.3557835116084423E-2</v>
      </c>
      <c r="T43" s="25">
        <f t="shared" si="33"/>
        <v>6.7909137030518144E-8</v>
      </c>
      <c r="U43" s="25">
        <f>SUM(T$16:T43)</f>
        <v>1.8394990094093321E-6</v>
      </c>
      <c r="V43" s="25">
        <f t="shared" si="34"/>
        <v>286.74846138360232</v>
      </c>
      <c r="W43" s="24"/>
      <c r="X43" s="24">
        <v>28</v>
      </c>
      <c r="Y43" s="29">
        <f t="shared" si="35"/>
        <v>20171.911584199723</v>
      </c>
      <c r="Z43" s="28">
        <f t="shared" si="36"/>
        <v>594875.21685675567</v>
      </c>
      <c r="AA43" s="29">
        <f t="shared" si="37"/>
        <v>4.3557835116084423E-2</v>
      </c>
      <c r="AB43" s="29">
        <f t="shared" si="38"/>
        <v>7.3221801617889609E-8</v>
      </c>
      <c r="AC43" s="29">
        <f>SUM(AB$16:AB43)</f>
        <v>1.8738264448995729E-6</v>
      </c>
      <c r="AD43" s="29">
        <f t="shared" si="39"/>
        <v>-434.8530663375542</v>
      </c>
      <c r="AE43" s="28"/>
      <c r="AF43" s="28">
        <v>28</v>
      </c>
    </row>
    <row r="44" spans="1:32">
      <c r="A44" s="3">
        <f t="shared" si="20"/>
        <v>33299.999999999935</v>
      </c>
      <c r="B44" s="2">
        <f t="shared" si="21"/>
        <v>677496.0845755951</v>
      </c>
      <c r="C44" s="3">
        <f t="shared" si="22"/>
        <v>4.387185886191735E-2</v>
      </c>
      <c r="D44" s="3">
        <f t="shared" si="23"/>
        <v>6.4755885474083686E-8</v>
      </c>
      <c r="E44" s="3">
        <f>SUM(D$16:D44)</f>
        <v>1.8779206787484263E-6</v>
      </c>
      <c r="F44" s="3">
        <f t="shared" si="24"/>
        <v>-474.99999999999523</v>
      </c>
      <c r="G44" s="2"/>
      <c r="H44" s="2">
        <v>29</v>
      </c>
      <c r="I44" s="7">
        <f t="shared" si="25"/>
        <v>29652.452038719377</v>
      </c>
      <c r="J44" s="6">
        <f t="shared" si="26"/>
        <v>663448.65907056502</v>
      </c>
      <c r="K44" s="7">
        <f t="shared" si="27"/>
        <v>4.387185886191735E-2</v>
      </c>
      <c r="L44" s="7">
        <f t="shared" si="28"/>
        <v>6.6126983998095766E-8</v>
      </c>
      <c r="M44" s="7">
        <f>SUM(L$16:L44)</f>
        <v>1.8854209175197118E-6</v>
      </c>
      <c r="N44" s="7">
        <f t="shared" si="29"/>
        <v>-499.46396209933101</v>
      </c>
      <c r="O44" s="6"/>
      <c r="P44" s="6">
        <v>29</v>
      </c>
      <c r="Q44" s="25">
        <f t="shared" si="30"/>
        <v>25870.251749677511</v>
      </c>
      <c r="R44" s="24">
        <f t="shared" si="31"/>
        <v>644998.0404163436</v>
      </c>
      <c r="S44" s="25">
        <f t="shared" si="32"/>
        <v>4.387185886191735E-2</v>
      </c>
      <c r="T44" s="25">
        <f t="shared" si="33"/>
        <v>6.8018592480681401E-8</v>
      </c>
      <c r="U44" s="25">
        <f>SUM(T$16:T44)</f>
        <v>1.9075176018900137E-6</v>
      </c>
      <c r="V44" s="25">
        <f t="shared" si="34"/>
        <v>-218.59861305486379</v>
      </c>
      <c r="W44" s="24"/>
      <c r="X44" s="24">
        <v>29</v>
      </c>
      <c r="Y44" s="29">
        <f t="shared" si="35"/>
        <v>19737.05851786217</v>
      </c>
      <c r="Z44" s="28">
        <f t="shared" si="36"/>
        <v>588428.31479836744</v>
      </c>
      <c r="AA44" s="29">
        <f t="shared" si="37"/>
        <v>4.387185886191735E-2</v>
      </c>
      <c r="AB44" s="29">
        <f t="shared" si="38"/>
        <v>7.4557695064267279E-8</v>
      </c>
      <c r="AC44" s="29">
        <f>SUM(AB$16:AB44)</f>
        <v>1.9483841399638401E-6</v>
      </c>
      <c r="AD44" s="29">
        <f t="shared" si="39"/>
        <v>499.58673094262667</v>
      </c>
      <c r="AE44" s="28"/>
      <c r="AF44" s="28">
        <v>29</v>
      </c>
    </row>
    <row r="45" spans="1:32">
      <c r="A45" s="3">
        <f t="shared" si="20"/>
        <v>33774.999999999927</v>
      </c>
      <c r="B45" s="2">
        <f t="shared" si="21"/>
        <v>682310.96677893202</v>
      </c>
      <c r="C45" s="3">
        <f t="shared" si="22"/>
        <v>4.4183650822447844E-2</v>
      </c>
      <c r="D45" s="3">
        <f t="shared" si="23"/>
        <v>6.4755885474083686E-8</v>
      </c>
      <c r="E45" s="3">
        <f>SUM(D$16:D45)</f>
        <v>1.9426765642225102E-6</v>
      </c>
      <c r="F45" s="3">
        <f t="shared" si="24"/>
        <v>474.99999999999574</v>
      </c>
      <c r="G45" s="2"/>
      <c r="H45" s="2">
        <v>30</v>
      </c>
      <c r="I45" s="7">
        <f t="shared" si="25"/>
        <v>30151.916000818706</v>
      </c>
      <c r="J45" s="6">
        <f t="shared" si="26"/>
        <v>669012.86902115727</v>
      </c>
      <c r="K45" s="7">
        <f t="shared" si="27"/>
        <v>4.4183650822447844E-2</v>
      </c>
      <c r="L45" s="7">
        <f t="shared" si="28"/>
        <v>6.604305069212436E-8</v>
      </c>
      <c r="M45" s="7">
        <f>SUM(L$16:L45)</f>
        <v>1.9514639682118362E-6</v>
      </c>
      <c r="N45" s="7">
        <f t="shared" si="29"/>
        <v>497.04599181975431</v>
      </c>
      <c r="O45" s="6"/>
      <c r="P45" s="6">
        <v>30</v>
      </c>
      <c r="Q45" s="25">
        <f t="shared" si="30"/>
        <v>26088.850362732373</v>
      </c>
      <c r="R45" s="24">
        <f t="shared" si="31"/>
        <v>647717.36227779952</v>
      </c>
      <c r="S45" s="25">
        <f t="shared" si="32"/>
        <v>4.4183650822447844E-2</v>
      </c>
      <c r="T45" s="25">
        <f t="shared" si="33"/>
        <v>6.8214399359419859E-8</v>
      </c>
      <c r="U45" s="25">
        <f>SUM(T$16:T45)</f>
        <v>1.9757320012494333E-6</v>
      </c>
      <c r="V45" s="25">
        <f t="shared" si="34"/>
        <v>140.43102860225639</v>
      </c>
      <c r="W45" s="24"/>
      <c r="X45" s="24">
        <v>30</v>
      </c>
      <c r="Y45" s="29">
        <f t="shared" si="35"/>
        <v>19237.471786919545</v>
      </c>
      <c r="Z45" s="28">
        <f t="shared" si="36"/>
        <v>580933.39964776556</v>
      </c>
      <c r="AA45" s="29">
        <f t="shared" si="37"/>
        <v>4.4183650822447844E-2</v>
      </c>
      <c r="AB45" s="29">
        <f t="shared" si="38"/>
        <v>7.6056310154034003E-8</v>
      </c>
      <c r="AC45" s="29">
        <f>SUM(AB$16:AB45)</f>
        <v>2.024440450117874E-6</v>
      </c>
      <c r="AD45" s="29">
        <f t="shared" si="39"/>
        <v>-436.96350877400397</v>
      </c>
      <c r="AE45" s="28"/>
      <c r="AF45" s="28">
        <v>30</v>
      </c>
    </row>
    <row r="46" spans="1:32">
      <c r="A46" s="3">
        <f t="shared" si="20"/>
        <v>34249.99999999992</v>
      </c>
      <c r="B46" s="2">
        <f t="shared" si="21"/>
        <v>687092.10893324914</v>
      </c>
      <c r="C46" s="3">
        <f t="shared" si="22"/>
        <v>4.4493257916228116E-2</v>
      </c>
      <c r="D46" s="3">
        <f t="shared" si="23"/>
        <v>6.4755885474083686E-8</v>
      </c>
      <c r="E46" s="3">
        <f>SUM(D$16:D46)</f>
        <v>2.0074324496965939E-6</v>
      </c>
      <c r="F46" s="3">
        <f t="shared" si="24"/>
        <v>-474.99999999999631</v>
      </c>
      <c r="G46" s="2"/>
      <c r="H46" s="2">
        <v>31</v>
      </c>
      <c r="I46" s="7">
        <f t="shared" si="25"/>
        <v>30648.961992638462</v>
      </c>
      <c r="J46" s="6">
        <f t="shared" si="26"/>
        <v>674504.57522810216</v>
      </c>
      <c r="K46" s="7">
        <f t="shared" si="27"/>
        <v>4.4493257916228116E-2</v>
      </c>
      <c r="L46" s="7">
        <f t="shared" si="28"/>
        <v>6.5964353023374977E-8</v>
      </c>
      <c r="M46" s="7">
        <f>SUM(L$16:L46)</f>
        <v>2.017428321235211E-6</v>
      </c>
      <c r="N46" s="7">
        <f t="shared" si="29"/>
        <v>-493.01205097550303</v>
      </c>
      <c r="O46" s="6"/>
      <c r="P46" s="6">
        <v>31</v>
      </c>
      <c r="Q46" s="25">
        <f t="shared" si="30"/>
        <v>26229.281391334629</v>
      </c>
      <c r="R46" s="24">
        <f t="shared" si="31"/>
        <v>649458.28873059689</v>
      </c>
      <c r="S46" s="25">
        <f t="shared" si="32"/>
        <v>4.4493257916228116E-2</v>
      </c>
      <c r="T46" s="25">
        <f t="shared" si="33"/>
        <v>6.8508260943428272E-8</v>
      </c>
      <c r="U46" s="25">
        <f>SUM(T$16:T46)</f>
        <v>2.0442402621928618E-6</v>
      </c>
      <c r="V46" s="25">
        <f t="shared" si="34"/>
        <v>-51.233904744654865</v>
      </c>
      <c r="W46" s="24"/>
      <c r="X46" s="24">
        <v>31</v>
      </c>
      <c r="Y46" s="29">
        <f t="shared" si="35"/>
        <v>18800.508278145542</v>
      </c>
      <c r="Z46" s="28">
        <f t="shared" si="36"/>
        <v>574297.78798957076</v>
      </c>
      <c r="AA46" s="29">
        <f t="shared" si="37"/>
        <v>4.4493257916228116E-2</v>
      </c>
      <c r="AB46" s="29">
        <f t="shared" si="38"/>
        <v>7.747419343540308E-8</v>
      </c>
      <c r="AC46" s="29">
        <f>SUM(AB$16:AB46)</f>
        <v>2.1019146435532769E-6</v>
      </c>
      <c r="AD46" s="29">
        <f t="shared" si="39"/>
        <v>215.77164491541782</v>
      </c>
      <c r="AE46" s="28"/>
      <c r="AF46" s="28">
        <v>31</v>
      </c>
    </row>
    <row r="47" spans="1:32">
      <c r="A47" s="3">
        <f t="shared" si="20"/>
        <v>34724.999999999913</v>
      </c>
      <c r="B47" s="2">
        <f t="shared" si="21"/>
        <v>691840.2105471167</v>
      </c>
      <c r="C47" s="3">
        <f t="shared" si="22"/>
        <v>4.4800725440555036E-2</v>
      </c>
      <c r="D47" s="3">
        <f t="shared" si="23"/>
        <v>6.4755885474083686E-8</v>
      </c>
      <c r="E47" s="3">
        <f>SUM(D$16:D47)</f>
        <v>2.0721883351706775E-6</v>
      </c>
      <c r="F47" s="3">
        <f t="shared" si="24"/>
        <v>474.99999999999682</v>
      </c>
      <c r="G47" s="2"/>
      <c r="H47" s="2">
        <v>32</v>
      </c>
      <c r="I47" s="7">
        <f t="shared" si="25"/>
        <v>31141.974043613965</v>
      </c>
      <c r="J47" s="6">
        <f t="shared" si="26"/>
        <v>679907.89438594086</v>
      </c>
      <c r="K47" s="7">
        <f t="shared" si="27"/>
        <v>4.4800725440555036E-2</v>
      </c>
      <c r="L47" s="7">
        <f t="shared" si="28"/>
        <v>6.5892344846233675E-8</v>
      </c>
      <c r="M47" s="7">
        <f>SUM(L$16:L47)</f>
        <v>2.0833206660814446E-6</v>
      </c>
      <c r="N47" s="7">
        <f t="shared" si="29"/>
        <v>487.67244045897809</v>
      </c>
      <c r="O47" s="6"/>
      <c r="P47" s="6">
        <v>32</v>
      </c>
      <c r="Q47" s="25">
        <f t="shared" si="30"/>
        <v>26280.515296079284</v>
      </c>
      <c r="R47" s="24">
        <f t="shared" si="31"/>
        <v>650092.27581378142</v>
      </c>
      <c r="S47" s="25">
        <f t="shared" si="32"/>
        <v>4.4800725440555036E-2</v>
      </c>
      <c r="T47" s="25">
        <f t="shared" si="33"/>
        <v>6.8914409703566734E-8</v>
      </c>
      <c r="U47" s="25">
        <f>SUM(T$16:T47)</f>
        <v>2.1131546718964285E-6</v>
      </c>
      <c r="V47" s="25">
        <f t="shared" si="34"/>
        <v>-49.469093190827053</v>
      </c>
      <c r="W47" s="24"/>
      <c r="X47" s="24">
        <v>32</v>
      </c>
      <c r="Y47" s="29">
        <f t="shared" si="35"/>
        <v>18584.736633230124</v>
      </c>
      <c r="Z47" s="28">
        <f t="shared" si="36"/>
        <v>570992.6970312848</v>
      </c>
      <c r="AA47" s="29">
        <f t="shared" si="37"/>
        <v>4.4800725440555036E-2</v>
      </c>
      <c r="AB47" s="29">
        <f t="shared" si="38"/>
        <v>7.8461118107961358E-8</v>
      </c>
      <c r="AC47" s="29">
        <f>SUM(AB$16:AB47)</f>
        <v>2.1803757616612384E-6</v>
      </c>
      <c r="AD47" s="29">
        <f t="shared" si="39"/>
        <v>108.47951339762774</v>
      </c>
      <c r="AE47" s="28"/>
      <c r="AF47" s="28">
        <v>32</v>
      </c>
    </row>
    <row r="48" spans="1:32">
      <c r="A48" s="3">
        <f t="shared" si="20"/>
        <v>35199.999999999913</v>
      </c>
      <c r="B48" s="2">
        <f t="shared" si="21"/>
        <v>696555.94728737895</v>
      </c>
      <c r="C48" s="3">
        <f t="shared" si="22"/>
        <v>4.5106097148833388E-2</v>
      </c>
      <c r="D48" s="3">
        <f t="shared" si="23"/>
        <v>6.4755885474083686E-8</v>
      </c>
      <c r="E48" s="3">
        <f>SUM(D$16:D48)</f>
        <v>2.1369442206447612E-6</v>
      </c>
      <c r="F48" s="3">
        <f t="shared" si="24"/>
        <v>-474.99999999999517</v>
      </c>
      <c r="G48" s="2"/>
      <c r="H48" s="2">
        <v>33</v>
      </c>
      <c r="I48" s="7">
        <f t="shared" si="25"/>
        <v>31629.646484072942</v>
      </c>
      <c r="J48" s="6">
        <f t="shared" si="26"/>
        <v>685210.77483628364</v>
      </c>
      <c r="K48" s="7">
        <f t="shared" si="27"/>
        <v>4.5106097148833388E-2</v>
      </c>
      <c r="L48" s="7">
        <f t="shared" si="28"/>
        <v>6.5828061678701013E-8</v>
      </c>
      <c r="M48" s="7">
        <f>SUM(L$16:L48)</f>
        <v>2.1491487277601457E-6</v>
      </c>
      <c r="N48" s="7">
        <f t="shared" si="29"/>
        <v>-481.27583617027085</v>
      </c>
      <c r="O48" s="6"/>
      <c r="P48" s="6">
        <v>33</v>
      </c>
      <c r="Q48" s="25">
        <f t="shared" si="30"/>
        <v>26231.046202888458</v>
      </c>
      <c r="R48" s="24">
        <f t="shared" si="31"/>
        <v>649480.13744607405</v>
      </c>
      <c r="S48" s="25">
        <f t="shared" si="32"/>
        <v>4.5106097148833388E-2</v>
      </c>
      <c r="T48" s="25">
        <f t="shared" si="33"/>
        <v>6.9449540560551041E-8</v>
      </c>
      <c r="U48" s="25">
        <f>SUM(T$16:T48)</f>
        <v>2.1826042124569795E-6</v>
      </c>
      <c r="V48" s="25">
        <f t="shared" si="34"/>
        <v>160.5118285359172</v>
      </c>
      <c r="W48" s="24"/>
      <c r="X48" s="24">
        <v>33</v>
      </c>
      <c r="Y48" s="29">
        <f t="shared" si="35"/>
        <v>18693.216146627754</v>
      </c>
      <c r="Z48" s="28">
        <f t="shared" si="36"/>
        <v>572656.72074683779</v>
      </c>
      <c r="AA48" s="29">
        <f t="shared" si="37"/>
        <v>4.5106097148833388E-2</v>
      </c>
      <c r="AB48" s="29">
        <f t="shared" si="38"/>
        <v>7.876638047661028E-8</v>
      </c>
      <c r="AC48" s="29">
        <f>SUM(AB$16:AB48)</f>
        <v>2.2591421421378486E-6</v>
      </c>
      <c r="AD48" s="29">
        <f t="shared" si="39"/>
        <v>-391.16844079155675</v>
      </c>
      <c r="AE48" s="28"/>
      <c r="AF48" s="28">
        <v>33</v>
      </c>
    </row>
    <row r="49" spans="1:32">
      <c r="A49" s="3">
        <f t="shared" si="20"/>
        <v>35674.999999999905</v>
      </c>
      <c r="B49" s="2">
        <f t="shared" si="21"/>
        <v>701239.97210153157</v>
      </c>
      <c r="C49" s="3">
        <f t="shared" si="22"/>
        <v>4.5409415323256416E-2</v>
      </c>
      <c r="D49" s="3">
        <f t="shared" si="23"/>
        <v>6.4755885474083686E-8</v>
      </c>
      <c r="E49" s="3">
        <f>SUM(D$16:D49)</f>
        <v>2.2017001061188449E-6</v>
      </c>
      <c r="F49" s="3">
        <f t="shared" si="24"/>
        <v>474.99999999999568</v>
      </c>
      <c r="G49" s="2"/>
      <c r="H49" s="2">
        <v>34</v>
      </c>
      <c r="I49" s="7">
        <f t="shared" si="25"/>
        <v>32110.922320243211</v>
      </c>
      <c r="J49" s="6">
        <f t="shared" si="26"/>
        <v>690404.16799649911</v>
      </c>
      <c r="K49" s="7">
        <f t="shared" si="27"/>
        <v>4.5409415323256416E-2</v>
      </c>
      <c r="L49" s="7">
        <f t="shared" si="28"/>
        <v>6.5772220719685281E-8</v>
      </c>
      <c r="M49" s="7">
        <f>SUM(L$16:L49)</f>
        <v>2.214920948479831E-6</v>
      </c>
      <c r="N49" s="7">
        <f t="shared" si="29"/>
        <v>474.0101243242259</v>
      </c>
      <c r="O49" s="6"/>
      <c r="P49" s="6">
        <v>34</v>
      </c>
      <c r="Q49" s="25">
        <f t="shared" si="30"/>
        <v>26070.534374352541</v>
      </c>
      <c r="R49" s="24">
        <f t="shared" si="31"/>
        <v>647489.95350949897</v>
      </c>
      <c r="S49" s="25">
        <f t="shared" si="32"/>
        <v>4.5409415323256416E-2</v>
      </c>
      <c r="T49" s="25">
        <f t="shared" si="33"/>
        <v>7.0131459302387829E-8</v>
      </c>
      <c r="U49" s="25">
        <f>SUM(T$16:T49)</f>
        <v>2.2527356717593671E-6</v>
      </c>
      <c r="V49" s="25">
        <f t="shared" si="34"/>
        <v>-277.18377741096253</v>
      </c>
      <c r="W49" s="24"/>
      <c r="X49" s="24">
        <v>34</v>
      </c>
      <c r="Y49" s="29">
        <f t="shared" si="35"/>
        <v>19084.38458741931</v>
      </c>
      <c r="Z49" s="28">
        <f t="shared" si="36"/>
        <v>578617.31821184803</v>
      </c>
      <c r="AA49" s="29">
        <f t="shared" si="37"/>
        <v>4.5409415323256416E-2</v>
      </c>
      <c r="AB49" s="29">
        <f t="shared" si="38"/>
        <v>7.8479184590584197E-8</v>
      </c>
      <c r="AC49" s="29">
        <f>SUM(AB$16:AB49)</f>
        <v>2.3376213267284326E-6</v>
      </c>
      <c r="AD49" s="29">
        <f t="shared" si="39"/>
        <v>499.98907750383438</v>
      </c>
      <c r="AE49" s="28"/>
      <c r="AF49" s="28">
        <v>34</v>
      </c>
    </row>
    <row r="50" spans="1:32">
      <c r="A50" s="3">
        <f t="shared" si="20"/>
        <v>36149.999999999898</v>
      </c>
      <c r="B50" s="2">
        <f t="shared" si="21"/>
        <v>705892.91627306736</v>
      </c>
      <c r="C50" s="3">
        <f t="shared" si="22"/>
        <v>4.5710720843145695E-2</v>
      </c>
      <c r="D50" s="3">
        <f t="shared" si="23"/>
        <v>6.4755885474083686E-8</v>
      </c>
      <c r="E50" s="3">
        <f>SUM(D$16:D50)</f>
        <v>2.2664559915929285E-6</v>
      </c>
      <c r="F50" s="3">
        <f t="shared" si="24"/>
        <v>-474.99999999999619</v>
      </c>
      <c r="G50" s="2"/>
      <c r="H50" s="2">
        <v>35</v>
      </c>
      <c r="I50" s="7">
        <f t="shared" si="25"/>
        <v>32584.932444567436</v>
      </c>
      <c r="J50" s="6">
        <f t="shared" si="26"/>
        <v>695481.2516737876</v>
      </c>
      <c r="K50" s="7">
        <f t="shared" si="27"/>
        <v>4.5710720843145695E-2</v>
      </c>
      <c r="L50" s="7">
        <f t="shared" si="28"/>
        <v>6.5725309967932975E-8</v>
      </c>
      <c r="M50" s="7">
        <f>SUM(L$16:L50)</f>
        <v>2.2806462584477638E-6</v>
      </c>
      <c r="N50" s="7">
        <f t="shared" si="29"/>
        <v>-466.00586888553079</v>
      </c>
      <c r="O50" s="6"/>
      <c r="P50" s="6">
        <v>35</v>
      </c>
      <c r="Q50" s="25">
        <f t="shared" si="30"/>
        <v>25793.350596941578</v>
      </c>
      <c r="R50" s="24">
        <f t="shared" si="31"/>
        <v>644038.67579791578</v>
      </c>
      <c r="S50" s="25">
        <f t="shared" si="32"/>
        <v>4.5710720843145695E-2</v>
      </c>
      <c r="T50" s="25">
        <f t="shared" si="33"/>
        <v>7.0975117738874185E-8</v>
      </c>
      <c r="U50" s="25">
        <f>SUM(T$16:T50)</f>
        <v>2.3237107894982412E-6</v>
      </c>
      <c r="V50" s="25">
        <f t="shared" si="34"/>
        <v>388.32341124506848</v>
      </c>
      <c r="W50" s="24"/>
      <c r="X50" s="24">
        <v>35</v>
      </c>
      <c r="Y50" s="29">
        <f t="shared" si="35"/>
        <v>19584.373664923143</v>
      </c>
      <c r="Z50" s="28">
        <f t="shared" si="36"/>
        <v>586147.87054468412</v>
      </c>
      <c r="AA50" s="29">
        <f t="shared" si="37"/>
        <v>4.5710720843145695E-2</v>
      </c>
      <c r="AB50" s="29">
        <f t="shared" si="38"/>
        <v>7.7984964443645465E-8</v>
      </c>
      <c r="AC50" s="29">
        <f>SUM(AB$16:AB50)</f>
        <v>2.415606291172078E-6</v>
      </c>
      <c r="AD50" s="29">
        <f t="shared" si="39"/>
        <v>-402.47921610926034</v>
      </c>
      <c r="AE50" s="28"/>
      <c r="AF50" s="28">
        <v>35</v>
      </c>
    </row>
    <row r="51" spans="1:32">
      <c r="A51" s="3">
        <f t="shared" si="20"/>
        <v>36624.999999999891</v>
      </c>
      <c r="B51" s="2">
        <f t="shared" si="21"/>
        <v>710515.39041461633</v>
      </c>
      <c r="C51" s="3">
        <f t="shared" si="22"/>
        <v>4.6010053249262751E-2</v>
      </c>
      <c r="D51" s="3">
        <f t="shared" si="23"/>
        <v>6.4755885474083686E-8</v>
      </c>
      <c r="E51" s="3">
        <f>SUM(D$16:D51)</f>
        <v>2.3312118770670122E-6</v>
      </c>
      <c r="F51" s="3">
        <f t="shared" si="24"/>
        <v>474.99999999999454</v>
      </c>
      <c r="G51" s="2"/>
      <c r="H51" s="2">
        <v>36</v>
      </c>
      <c r="I51" s="7">
        <f t="shared" si="25"/>
        <v>33050.938313452963</v>
      </c>
      <c r="J51" s="6">
        <f t="shared" si="26"/>
        <v>700436.72923484992</v>
      </c>
      <c r="K51" s="7">
        <f t="shared" si="27"/>
        <v>4.6010053249262751E-2</v>
      </c>
      <c r="L51" s="7">
        <f t="shared" si="28"/>
        <v>6.5687665036531818E-8</v>
      </c>
      <c r="M51" s="7">
        <f>SUM(L$16:L51)</f>
        <v>2.3463339234842955E-6</v>
      </c>
      <c r="N51" s="7">
        <f t="shared" si="29"/>
        <v>457.34087519520784</v>
      </c>
      <c r="O51" s="6"/>
      <c r="P51" s="6">
        <v>36</v>
      </c>
      <c r="Q51" s="25">
        <f t="shared" si="30"/>
        <v>25405.027185696508</v>
      </c>
      <c r="R51" s="24">
        <f t="shared" si="31"/>
        <v>639172.23250873445</v>
      </c>
      <c r="S51" s="25">
        <f t="shared" si="32"/>
        <v>4.6010053249262751E-2</v>
      </c>
      <c r="T51" s="25">
        <f t="shared" si="33"/>
        <v>7.1983811106240465E-8</v>
      </c>
      <c r="U51" s="25">
        <f>SUM(T$16:T51)</f>
        <v>2.3956946006044818E-6</v>
      </c>
      <c r="V51" s="25">
        <f t="shared" si="34"/>
        <v>-472.88933815265005</v>
      </c>
      <c r="W51" s="24"/>
      <c r="X51" s="24">
        <v>36</v>
      </c>
      <c r="Y51" s="29">
        <f t="shared" si="35"/>
        <v>19986.852881032402</v>
      </c>
      <c r="Z51" s="28">
        <f t="shared" si="36"/>
        <v>592140.21361007087</v>
      </c>
      <c r="AA51" s="29">
        <f t="shared" si="37"/>
        <v>4.6010053249262751E-2</v>
      </c>
      <c r="AB51" s="29">
        <f t="shared" si="38"/>
        <v>7.7701281202902298E-8</v>
      </c>
      <c r="AC51" s="29">
        <f>SUM(AB$16:AB51)</f>
        <v>2.4933075723749801E-6</v>
      </c>
      <c r="AD51" s="29">
        <f t="shared" si="39"/>
        <v>151.37052345817187</v>
      </c>
      <c r="AE51" s="28"/>
      <c r="AF51" s="28">
        <v>36</v>
      </c>
    </row>
    <row r="52" spans="1:32">
      <c r="A52" s="3">
        <f t="shared" si="20"/>
        <v>37099.999999999884</v>
      </c>
      <c r="B52" s="2">
        <f t="shared" si="21"/>
        <v>715107.98540330504</v>
      </c>
      <c r="C52" s="3">
        <f t="shared" si="22"/>
        <v>4.6307450804379133E-2</v>
      </c>
      <c r="D52" s="3">
        <f t="shared" si="23"/>
        <v>6.4755885474083686E-8</v>
      </c>
      <c r="E52" s="3">
        <f>SUM(D$16:D52)</f>
        <v>2.3959677625410958E-6</v>
      </c>
      <c r="F52" s="3">
        <f t="shared" si="24"/>
        <v>-474.99999999999511</v>
      </c>
      <c r="G52" s="2"/>
      <c r="H52" s="2">
        <v>37</v>
      </c>
      <c r="I52" s="7">
        <f t="shared" si="25"/>
        <v>33508.279188648172</v>
      </c>
      <c r="J52" s="6">
        <f t="shared" si="26"/>
        <v>705266.21059931826</v>
      </c>
      <c r="K52" s="7">
        <f t="shared" si="27"/>
        <v>4.6307450804379133E-2</v>
      </c>
      <c r="L52" s="7">
        <f t="shared" si="28"/>
        <v>6.5659534099936783E-8</v>
      </c>
      <c r="M52" s="7">
        <f>SUM(L$16:L52)</f>
        <v>2.4119934575842323E-6</v>
      </c>
      <c r="N52" s="7">
        <f t="shared" si="29"/>
        <v>-448.04478606398374</v>
      </c>
      <c r="O52" s="6"/>
      <c r="P52" s="6">
        <v>37</v>
      </c>
      <c r="Q52" s="25">
        <f t="shared" si="30"/>
        <v>24932.137847543858</v>
      </c>
      <c r="R52" s="24">
        <f t="shared" si="31"/>
        <v>633195.51117399044</v>
      </c>
      <c r="S52" s="25">
        <f t="shared" si="32"/>
        <v>4.6307450804379133E-2</v>
      </c>
      <c r="T52" s="25">
        <f t="shared" si="33"/>
        <v>7.3132942333279908E-8</v>
      </c>
      <c r="U52" s="25">
        <f>SUM(T$16:T52)</f>
        <v>2.4688275429377618E-6</v>
      </c>
      <c r="V52" s="25">
        <f t="shared" si="34"/>
        <v>498.57202407956828</v>
      </c>
      <c r="W52" s="24"/>
      <c r="X52" s="24">
        <v>37</v>
      </c>
      <c r="Y52" s="29">
        <f t="shared" si="35"/>
        <v>20138.223404490574</v>
      </c>
      <c r="Z52" s="28">
        <f t="shared" si="36"/>
        <v>594378.27244967013</v>
      </c>
      <c r="AA52" s="29">
        <f t="shared" si="37"/>
        <v>4.6307450804379133E-2</v>
      </c>
      <c r="AB52" s="29">
        <f t="shared" si="38"/>
        <v>7.7909057162415518E-8</v>
      </c>
      <c r="AC52" s="29">
        <f>SUM(AB$16:AB52)</f>
        <v>2.5712166295373955E-6</v>
      </c>
      <c r="AD52" s="29">
        <f t="shared" si="39"/>
        <v>162.28203961442972</v>
      </c>
      <c r="AE52" s="28"/>
      <c r="AF52" s="28">
        <v>37</v>
      </c>
    </row>
    <row r="53" spans="1:32">
      <c r="A53" s="3">
        <f t="shared" si="20"/>
        <v>37574.999999999876</v>
      </c>
      <c r="B53" s="2">
        <f t="shared" si="21"/>
        <v>719671.27326239203</v>
      </c>
      <c r="C53" s="3">
        <f t="shared" si="22"/>
        <v>4.660295055036745E-2</v>
      </c>
      <c r="D53" s="3">
        <f t="shared" si="23"/>
        <v>6.4755885474083699E-8</v>
      </c>
      <c r="E53" s="3">
        <f>SUM(D$16:D53)</f>
        <v>2.4607236480151795E-6</v>
      </c>
      <c r="F53" s="3">
        <f t="shared" si="24"/>
        <v>474.99999999999557</v>
      </c>
      <c r="G53" s="2"/>
      <c r="H53" s="2">
        <v>38</v>
      </c>
      <c r="I53" s="7">
        <f t="shared" si="25"/>
        <v>33956.323974712155</v>
      </c>
      <c r="J53" s="6">
        <f t="shared" si="26"/>
        <v>709965.66947861877</v>
      </c>
      <c r="K53" s="7">
        <f t="shared" si="27"/>
        <v>4.660295055036745E-2</v>
      </c>
      <c r="L53" s="7">
        <f t="shared" si="28"/>
        <v>6.5641132457279949E-8</v>
      </c>
      <c r="M53" s="7">
        <f>SUM(L$16:L53)</f>
        <v>2.4776345900415124E-6</v>
      </c>
      <c r="N53" s="7">
        <f t="shared" si="29"/>
        <v>438.10301617551266</v>
      </c>
      <c r="O53" s="6"/>
      <c r="P53" s="6">
        <v>38</v>
      </c>
      <c r="Q53" s="25">
        <f t="shared" si="30"/>
        <v>24433.565823464291</v>
      </c>
      <c r="R53" s="24">
        <f t="shared" si="31"/>
        <v>626832.48298636603</v>
      </c>
      <c r="S53" s="25">
        <f t="shared" si="32"/>
        <v>4.660295055036745E-2</v>
      </c>
      <c r="T53" s="25">
        <f t="shared" si="33"/>
        <v>7.4346738267839719E-8</v>
      </c>
      <c r="U53" s="25">
        <f>SUM(T$16:T53)</f>
        <v>2.5431742812056014E-6</v>
      </c>
      <c r="V53" s="25">
        <f t="shared" si="34"/>
        <v>-428.62549266778456</v>
      </c>
      <c r="W53" s="24"/>
      <c r="X53" s="24">
        <v>38</v>
      </c>
      <c r="Y53" s="29">
        <f t="shared" si="35"/>
        <v>19975.941364876144</v>
      </c>
      <c r="Z53" s="28">
        <f t="shared" si="36"/>
        <v>591978.55660413892</v>
      </c>
      <c r="AA53" s="29">
        <f t="shared" si="37"/>
        <v>4.660295055036745E-2</v>
      </c>
      <c r="AB53" s="29">
        <f t="shared" si="38"/>
        <v>7.8724051792861204E-8</v>
      </c>
      <c r="AC53" s="29">
        <f>SUM(AB$16:AB53)</f>
        <v>2.6499406813302568E-6</v>
      </c>
      <c r="AD53" s="29">
        <f t="shared" si="39"/>
        <v>-422.93868734979986</v>
      </c>
      <c r="AE53" s="28"/>
      <c r="AF53" s="28">
        <v>38</v>
      </c>
    </row>
    <row r="54" spans="1:32">
      <c r="A54" s="3">
        <f t="shared" si="20"/>
        <v>38049.999999999869</v>
      </c>
      <c r="B54" s="2">
        <f t="shared" si="21"/>
        <v>724205.80799290154</v>
      </c>
      <c r="C54" s="3">
        <f t="shared" si="22"/>
        <v>4.6896588362054577E-2</v>
      </c>
      <c r="D54" s="3">
        <f t="shared" si="23"/>
        <v>6.4755885474083699E-8</v>
      </c>
      <c r="E54" s="3">
        <f>SUM(D$16:D54)</f>
        <v>2.5254795334892632E-6</v>
      </c>
      <c r="F54" s="3">
        <f t="shared" si="24"/>
        <v>-474.99999999999392</v>
      </c>
      <c r="G54" s="2"/>
      <c r="H54" s="2">
        <v>39</v>
      </c>
      <c r="I54" s="7">
        <f t="shared" si="25"/>
        <v>34394.426990887667</v>
      </c>
      <c r="J54" s="6">
        <f t="shared" si="26"/>
        <v>714530.96446781617</v>
      </c>
      <c r="K54" s="7">
        <f t="shared" si="27"/>
        <v>4.6896588362054577E-2</v>
      </c>
      <c r="L54" s="7">
        <f t="shared" si="28"/>
        <v>6.5632688706476468E-8</v>
      </c>
      <c r="M54" s="7">
        <f>SUM(L$16:L54)</f>
        <v>2.5432672787479889E-6</v>
      </c>
      <c r="N54" s="7">
        <f t="shared" si="29"/>
        <v>-427.45959470850312</v>
      </c>
      <c r="O54" s="6"/>
      <c r="P54" s="6">
        <v>39</v>
      </c>
      <c r="Q54" s="25">
        <f t="shared" si="30"/>
        <v>24004.940330796508</v>
      </c>
      <c r="R54" s="24">
        <f t="shared" si="31"/>
        <v>621310.05644576706</v>
      </c>
      <c r="S54" s="25">
        <f t="shared" si="32"/>
        <v>4.6896588362054577E-2</v>
      </c>
      <c r="T54" s="25">
        <f t="shared" si="33"/>
        <v>7.5480169483057598E-8</v>
      </c>
      <c r="U54" s="25">
        <f>SUM(T$16:T54)</f>
        <v>2.6186544506886591E-6</v>
      </c>
      <c r="V54" s="25">
        <f t="shared" si="34"/>
        <v>243.92479418207392</v>
      </c>
      <c r="W54" s="24"/>
      <c r="X54" s="24">
        <v>39</v>
      </c>
      <c r="Y54" s="29">
        <f t="shared" si="35"/>
        <v>19553.002677526343</v>
      </c>
      <c r="Z54" s="28">
        <f t="shared" si="36"/>
        <v>585678.22552716627</v>
      </c>
      <c r="AA54" s="29">
        <f t="shared" si="37"/>
        <v>4.6896588362054577E-2</v>
      </c>
      <c r="AB54" s="29">
        <f t="shared" si="38"/>
        <v>8.0072275727586037E-8</v>
      </c>
      <c r="AC54" s="29">
        <f>SUM(AB$16:AB54)</f>
        <v>2.7300129570578426E-6</v>
      </c>
      <c r="AD54" s="29">
        <f t="shared" si="39"/>
        <v>491.87908644985225</v>
      </c>
      <c r="AE54" s="28"/>
      <c r="AF54" s="28">
        <v>39</v>
      </c>
    </row>
    <row r="55" spans="1:32">
      <c r="A55" s="3">
        <f t="shared" si="20"/>
        <v>38524.999999999862</v>
      </c>
      <c r="B55" s="2">
        <f t="shared" si="21"/>
        <v>728712.12635868113</v>
      </c>
      <c r="C55" s="3">
        <f t="shared" si="22"/>
        <v>4.718839899805876E-2</v>
      </c>
      <c r="D55" s="3">
        <f t="shared" si="23"/>
        <v>6.4755885474083699E-8</v>
      </c>
      <c r="E55" s="3">
        <f>SUM(D$16:D55)</f>
        <v>2.5902354189633468E-6</v>
      </c>
      <c r="F55" s="3">
        <f t="shared" si="24"/>
        <v>474.99999999999443</v>
      </c>
      <c r="G55" s="2"/>
      <c r="H55" s="2">
        <v>40</v>
      </c>
      <c r="I55" s="7">
        <f t="shared" si="25"/>
        <v>34821.88658559617</v>
      </c>
      <c r="J55" s="6">
        <f t="shared" si="26"/>
        <v>718957.40795849229</v>
      </c>
      <c r="K55" s="7">
        <f t="shared" si="27"/>
        <v>4.718839899805876E-2</v>
      </c>
      <c r="L55" s="7">
        <f t="shared" si="28"/>
        <v>6.563448470758799E-8</v>
      </c>
      <c r="M55" s="7">
        <f>SUM(L$16:L55)</f>
        <v>2.6089017634555769E-6</v>
      </c>
      <c r="N55" s="7">
        <f t="shared" si="29"/>
        <v>416.01865965681378</v>
      </c>
      <c r="O55" s="6"/>
      <c r="P55" s="6">
        <v>40</v>
      </c>
      <c r="Q55" s="25">
        <f t="shared" si="30"/>
        <v>23761.015536614435</v>
      </c>
      <c r="R55" s="24">
        <f t="shared" si="31"/>
        <v>618145.2934182334</v>
      </c>
      <c r="S55" s="25">
        <f t="shared" si="32"/>
        <v>4.718839899805876E-2</v>
      </c>
      <c r="T55" s="25">
        <f t="shared" si="33"/>
        <v>7.6338685258145892E-8</v>
      </c>
      <c r="U55" s="25">
        <f>SUM(T$16:T55)</f>
        <v>2.6949931359468052E-6</v>
      </c>
      <c r="V55" s="25">
        <f t="shared" si="34"/>
        <v>26.142038700899903</v>
      </c>
      <c r="W55" s="24"/>
      <c r="X55" s="24">
        <v>40</v>
      </c>
      <c r="Y55" s="29">
        <f t="shared" si="35"/>
        <v>19061.123591076492</v>
      </c>
      <c r="Z55" s="28">
        <f t="shared" si="36"/>
        <v>578264.5869264208</v>
      </c>
      <c r="AA55" s="29">
        <f t="shared" si="37"/>
        <v>4.718839899805876E-2</v>
      </c>
      <c r="AB55" s="29">
        <f t="shared" si="38"/>
        <v>8.1603473677808114E-8</v>
      </c>
      <c r="AC55" s="29">
        <f>SUM(AB$16:AB55)</f>
        <v>2.8116164307356506E-6</v>
      </c>
      <c r="AD55" s="29">
        <f t="shared" si="39"/>
        <v>-271.06451143036617</v>
      </c>
      <c r="AE55" s="28"/>
      <c r="AF55" s="28">
        <v>40</v>
      </c>
    </row>
    <row r="56" spans="1:32">
      <c r="A56" s="3">
        <f t="shared" si="20"/>
        <v>38999.999999999854</v>
      </c>
      <c r="B56" s="2">
        <f t="shared" si="21"/>
        <v>733190.74862802878</v>
      </c>
      <c r="C56" s="3">
        <f t="shared" si="22"/>
        <v>4.7478416148814311E-2</v>
      </c>
      <c r="D56" s="3">
        <f t="shared" si="23"/>
        <v>6.4755885474083686E-8</v>
      </c>
      <c r="E56" s="3">
        <f>SUM(D$16:D56)</f>
        <v>2.6549913044374305E-6</v>
      </c>
      <c r="F56" s="3">
        <f t="shared" si="24"/>
        <v>-474.99999999999278</v>
      </c>
      <c r="G56" s="2"/>
      <c r="H56" s="2">
        <v>41</v>
      </c>
      <c r="I56" s="7">
        <f t="shared" si="25"/>
        <v>35237.905245252987</v>
      </c>
      <c r="J56" s="6">
        <f t="shared" si="26"/>
        <v>723239.3651397709</v>
      </c>
      <c r="K56" s="7">
        <f t="shared" si="27"/>
        <v>4.7478416148814311E-2</v>
      </c>
      <c r="L56" s="7">
        <f t="shared" si="28"/>
        <v>6.5646891523442982E-8</v>
      </c>
      <c r="M56" s="7">
        <f>SUM(L$16:L56)</f>
        <v>2.6745486549790198E-6</v>
      </c>
      <c r="N56" s="7">
        <f t="shared" si="29"/>
        <v>-403.64445173002315</v>
      </c>
      <c r="O56" s="6"/>
      <c r="P56" s="6">
        <v>41</v>
      </c>
      <c r="Q56" s="25">
        <f t="shared" si="30"/>
        <v>23787.157575315334</v>
      </c>
      <c r="R56" s="24">
        <f t="shared" si="31"/>
        <v>618485.24386944657</v>
      </c>
      <c r="S56" s="25">
        <f t="shared" si="32"/>
        <v>4.7478416148814311E-2</v>
      </c>
      <c r="T56" s="25">
        <f t="shared" si="33"/>
        <v>7.6765640925842896E-8</v>
      </c>
      <c r="U56" s="25">
        <f>SUM(T$16:T56)</f>
        <v>2.7717587768726479E-6</v>
      </c>
      <c r="V56" s="25">
        <f t="shared" si="34"/>
        <v>-296.5702225728287</v>
      </c>
      <c r="W56" s="24"/>
      <c r="X56" s="24">
        <v>41</v>
      </c>
      <c r="Y56" s="29">
        <f t="shared" si="35"/>
        <v>18790.059079646126</v>
      </c>
      <c r="Z56" s="28">
        <f t="shared" si="36"/>
        <v>574138.17034653132</v>
      </c>
      <c r="AA56" s="29">
        <f t="shared" si="37"/>
        <v>4.7478416148814311E-2</v>
      </c>
      <c r="AB56" s="29">
        <f t="shared" si="38"/>
        <v>8.2695104769219346E-8</v>
      </c>
      <c r="AC56" s="29">
        <f>SUM(AB$16:AB56)</f>
        <v>2.8943115355048702E-6</v>
      </c>
      <c r="AD56" s="29">
        <f t="shared" si="39"/>
        <v>-146.48978712112677</v>
      </c>
      <c r="AE56" s="28"/>
      <c r="AF56" s="28">
        <v>41</v>
      </c>
    </row>
    <row r="57" spans="1:32">
      <c r="A57" s="3">
        <f t="shared" si="20"/>
        <v>39474.999999999847</v>
      </c>
      <c r="B57" s="2">
        <f t="shared" si="21"/>
        <v>737642.17927479453</v>
      </c>
      <c r="C57" s="3">
        <f t="shared" si="22"/>
        <v>4.7766672481972104E-2</v>
      </c>
      <c r="D57" s="3">
        <f t="shared" si="23"/>
        <v>6.4755885474083686E-8</v>
      </c>
      <c r="E57" s="3">
        <f>SUM(D$16:D57)</f>
        <v>2.7197471899115141E-6</v>
      </c>
      <c r="F57" s="3">
        <f t="shared" si="24"/>
        <v>474.99999999999551</v>
      </c>
      <c r="G57" s="2"/>
      <c r="H57" s="2">
        <v>42</v>
      </c>
      <c r="I57" s="7">
        <f t="shared" si="25"/>
        <v>35641.549696983013</v>
      </c>
      <c r="J57" s="6">
        <f t="shared" si="26"/>
        <v>727369.8646978332</v>
      </c>
      <c r="K57" s="7">
        <f t="shared" si="27"/>
        <v>4.7766672481972104E-2</v>
      </c>
      <c r="L57" s="7">
        <f t="shared" si="28"/>
        <v>6.5670403463601723E-8</v>
      </c>
      <c r="M57" s="7">
        <f>SUM(L$16:L57)</f>
        <v>2.7402190584426217E-6</v>
      </c>
      <c r="N57" s="7">
        <f t="shared" si="29"/>
        <v>390.15971305545179</v>
      </c>
      <c r="O57" s="6"/>
      <c r="P57" s="6">
        <v>42</v>
      </c>
      <c r="Q57" s="25">
        <f t="shared" si="30"/>
        <v>24083.727797888161</v>
      </c>
      <c r="R57" s="24">
        <f t="shared" si="31"/>
        <v>622328.83308951557</v>
      </c>
      <c r="S57" s="25">
        <f t="shared" si="32"/>
        <v>4.7766672481972104E-2</v>
      </c>
      <c r="T57" s="25">
        <f t="shared" si="33"/>
        <v>7.6754715420844667E-8</v>
      </c>
      <c r="U57" s="25">
        <f>SUM(T$16:T57)</f>
        <v>2.8485134922934924E-6</v>
      </c>
      <c r="V57" s="25">
        <f t="shared" si="34"/>
        <v>469.04421203581256</v>
      </c>
      <c r="W57" s="24"/>
      <c r="X57" s="24">
        <v>42</v>
      </c>
      <c r="Y57" s="29">
        <f t="shared" si="35"/>
        <v>18936.548866767251</v>
      </c>
      <c r="Z57" s="28">
        <f t="shared" si="36"/>
        <v>576371.85385231767</v>
      </c>
      <c r="AA57" s="29">
        <f t="shared" si="37"/>
        <v>4.7766672481972104E-2</v>
      </c>
      <c r="AB57" s="29">
        <f t="shared" si="38"/>
        <v>8.2874748589321709E-8</v>
      </c>
      <c r="AC57" s="29">
        <f>SUM(AB$16:AB57)</f>
        <v>2.977186284094192E-6</v>
      </c>
      <c r="AD57" s="29">
        <f t="shared" si="39"/>
        <v>461.60807877155429</v>
      </c>
      <c r="AE57" s="28"/>
      <c r="AF57" s="28">
        <v>42</v>
      </c>
    </row>
    <row r="58" spans="1:32">
      <c r="A58" s="3">
        <f t="shared" si="20"/>
        <v>39949.99999999984</v>
      </c>
      <c r="B58" s="2">
        <f t="shared" si="21"/>
        <v>742066.90764162713</v>
      </c>
      <c r="C58" s="3">
        <f t="shared" si="22"/>
        <v>4.8053199685348644E-2</v>
      </c>
      <c r="D58" s="3">
        <f t="shared" si="23"/>
        <v>6.4755885474083686E-8</v>
      </c>
      <c r="E58" s="3">
        <f>SUM(D$16:D58)</f>
        <v>2.7845030753855978E-6</v>
      </c>
      <c r="F58" s="3">
        <f t="shared" si="24"/>
        <v>-474.9999999999938</v>
      </c>
      <c r="G58" s="2"/>
      <c r="H58" s="2">
        <v>43</v>
      </c>
      <c r="I58" s="7">
        <f t="shared" si="25"/>
        <v>36031.709410038464</v>
      </c>
      <c r="J58" s="6">
        <f t="shared" si="26"/>
        <v>731340.20262202702</v>
      </c>
      <c r="K58" s="7">
        <f t="shared" si="27"/>
        <v>4.8053199685348644E-2</v>
      </c>
      <c r="L58" s="7">
        <f t="shared" si="28"/>
        <v>6.5705672289129728E-8</v>
      </c>
      <c r="M58" s="7">
        <f>SUM(L$16:L58)</f>
        <v>2.8059247307317516E-6</v>
      </c>
      <c r="N58" s="7">
        <f t="shared" si="29"/>
        <v>-375.34242761912418</v>
      </c>
      <c r="O58" s="6"/>
      <c r="P58" s="6">
        <v>43</v>
      </c>
      <c r="Q58" s="25">
        <f t="shared" si="30"/>
        <v>24552.772009923974</v>
      </c>
      <c r="R58" s="24">
        <f t="shared" si="31"/>
        <v>628359.71387554903</v>
      </c>
      <c r="S58" s="25">
        <f t="shared" si="32"/>
        <v>4.8053199685348644E-2</v>
      </c>
      <c r="T58" s="25">
        <f t="shared" si="33"/>
        <v>7.6474030120374502E-8</v>
      </c>
      <c r="U58" s="25">
        <f>SUM(T$16:T58)</f>
        <v>2.9249875224138669E-6</v>
      </c>
      <c r="V58" s="25">
        <f t="shared" si="34"/>
        <v>-488.51247188656379</v>
      </c>
      <c r="W58" s="24"/>
      <c r="X58" s="24">
        <v>43</v>
      </c>
      <c r="Y58" s="29">
        <f t="shared" si="35"/>
        <v>19398.156945538805</v>
      </c>
      <c r="Z58" s="28">
        <f t="shared" si="36"/>
        <v>583354.54054152861</v>
      </c>
      <c r="AA58" s="29">
        <f t="shared" si="37"/>
        <v>4.8053199685348644E-2</v>
      </c>
      <c r="AB58" s="29">
        <f t="shared" si="38"/>
        <v>8.2373919024853751E-8</v>
      </c>
      <c r="AC58" s="29">
        <f>SUM(AB$16:AB58)</f>
        <v>3.0595602031190459E-6</v>
      </c>
      <c r="AD58" s="29">
        <f t="shared" si="39"/>
        <v>-447.95979209670639</v>
      </c>
      <c r="AE58" s="28"/>
      <c r="AF58" s="28">
        <v>43</v>
      </c>
    </row>
    <row r="59" spans="1:32">
      <c r="A59" s="3">
        <f t="shared" si="20"/>
        <v>40424.999999999833</v>
      </c>
      <c r="B59" s="2">
        <f t="shared" si="21"/>
        <v>746465.40856783581</v>
      </c>
      <c r="C59" s="3">
        <f t="shared" si="22"/>
        <v>4.8338028507583862E-2</v>
      </c>
      <c r="D59" s="3">
        <f t="shared" si="23"/>
        <v>6.4755885474083686E-8</v>
      </c>
      <c r="E59" s="3">
        <f>SUM(D$16:D59)</f>
        <v>2.8492589608596814E-6</v>
      </c>
      <c r="F59" s="3">
        <f t="shared" si="24"/>
        <v>474.99999999999216</v>
      </c>
      <c r="G59" s="2"/>
      <c r="H59" s="2">
        <v>44</v>
      </c>
      <c r="I59" s="7">
        <f t="shared" si="25"/>
        <v>36407.051837657586</v>
      </c>
      <c r="J59" s="6">
        <f t="shared" si="26"/>
        <v>735139.5204485039</v>
      </c>
      <c r="K59" s="7">
        <f t="shared" si="27"/>
        <v>4.8338028507583862E-2</v>
      </c>
      <c r="L59" s="7">
        <f t="shared" si="28"/>
        <v>6.575354359685784E-8</v>
      </c>
      <c r="M59" s="7">
        <f>SUM(L$16:L59)</f>
        <v>2.8716782743286095E-6</v>
      </c>
      <c r="N59" s="7">
        <f t="shared" si="29"/>
        <v>358.92086868356068</v>
      </c>
      <c r="O59" s="6"/>
      <c r="P59" s="6">
        <v>44</v>
      </c>
      <c r="Q59" s="25">
        <f t="shared" si="30"/>
        <v>25041.284481810537</v>
      </c>
      <c r="R59" s="24">
        <f t="shared" si="31"/>
        <v>634579.9830269058</v>
      </c>
      <c r="S59" s="25">
        <f t="shared" si="32"/>
        <v>4.8338028507583862E-2</v>
      </c>
      <c r="T59" s="25">
        <f t="shared" si="33"/>
        <v>7.6173263891833729E-8</v>
      </c>
      <c r="U59" s="25">
        <f>SUM(T$16:T59)</f>
        <v>3.0011607863057006E-6</v>
      </c>
      <c r="V59" s="25">
        <f t="shared" si="34"/>
        <v>359.41463284460286</v>
      </c>
      <c r="W59" s="24"/>
      <c r="X59" s="24">
        <v>44</v>
      </c>
      <c r="Y59" s="29">
        <f t="shared" si="35"/>
        <v>19846.116737635512</v>
      </c>
      <c r="Z59" s="28">
        <f t="shared" si="36"/>
        <v>590051.77202964842</v>
      </c>
      <c r="AA59" s="29">
        <f t="shared" si="37"/>
        <v>4.8338028507583862E-2</v>
      </c>
      <c r="AB59" s="29">
        <f t="shared" si="38"/>
        <v>8.1921673315735782E-8</v>
      </c>
      <c r="AC59" s="29">
        <f>SUM(AB$16:AB59)</f>
        <v>3.1414818764347818E-6</v>
      </c>
      <c r="AD59" s="29">
        <f t="shared" si="39"/>
        <v>137.07667147701855</v>
      </c>
      <c r="AE59" s="28"/>
      <c r="AF59" s="28">
        <v>44</v>
      </c>
    </row>
    <row r="60" spans="1:32">
      <c r="A60" s="3">
        <f t="shared" si="20"/>
        <v>40899.999999999825</v>
      </c>
      <c r="B60" s="2">
        <f t="shared" si="21"/>
        <v>750838.1429841487</v>
      </c>
      <c r="C60" s="3">
        <f t="shared" si="22"/>
        <v>4.862118879665521E-2</v>
      </c>
      <c r="D60" s="3">
        <f t="shared" si="23"/>
        <v>6.4755885474083699E-8</v>
      </c>
      <c r="E60" s="3">
        <f>SUM(D$16:D60)</f>
        <v>2.9140148463337651E-6</v>
      </c>
      <c r="F60" s="3">
        <f t="shared" si="24"/>
        <v>-474.99999999999494</v>
      </c>
      <c r="G60" s="2"/>
      <c r="H60" s="2">
        <v>45</v>
      </c>
      <c r="I60" s="7">
        <f t="shared" si="25"/>
        <v>36765.972706341148</v>
      </c>
      <c r="J60" s="6">
        <f t="shared" si="26"/>
        <v>738754.33922768186</v>
      </c>
      <c r="K60" s="7">
        <f t="shared" si="27"/>
        <v>4.862118879665521E-2</v>
      </c>
      <c r="L60" s="7">
        <f t="shared" si="28"/>
        <v>6.5815097407732867E-8</v>
      </c>
      <c r="M60" s="7">
        <f>SUM(L$16:L60)</f>
        <v>2.9374933717363423E-6</v>
      </c>
      <c r="N60" s="7">
        <f t="shared" si="29"/>
        <v>-340.56697006077968</v>
      </c>
      <c r="O60" s="6"/>
      <c r="P60" s="6">
        <v>45</v>
      </c>
      <c r="Q60" s="25">
        <f t="shared" si="30"/>
        <v>25400.699114655141</v>
      </c>
      <c r="R60" s="24">
        <f t="shared" si="31"/>
        <v>639117.78461064817</v>
      </c>
      <c r="S60" s="25">
        <f t="shared" si="32"/>
        <v>4.862118879665521E-2</v>
      </c>
      <c r="T60" s="25">
        <f t="shared" si="33"/>
        <v>7.6075474611108394E-8</v>
      </c>
      <c r="U60" s="25">
        <f>SUM(T$16:T60)</f>
        <v>3.0772362609168087E-6</v>
      </c>
      <c r="V60" s="25">
        <f t="shared" si="34"/>
        <v>-125.13240768589657</v>
      </c>
      <c r="W60" s="24"/>
      <c r="X60" s="24">
        <v>45</v>
      </c>
      <c r="Y60" s="29">
        <f t="shared" si="35"/>
        <v>19983.193409112529</v>
      </c>
      <c r="Z60" s="28">
        <f t="shared" si="36"/>
        <v>592086.00248204032</v>
      </c>
      <c r="AA60" s="29">
        <f t="shared" si="37"/>
        <v>4.862118879665521E-2</v>
      </c>
      <c r="AB60" s="29">
        <f t="shared" si="38"/>
        <v>8.2118456766135141E-8</v>
      </c>
      <c r="AC60" s="29">
        <f>SUM(AB$16:AB60)</f>
        <v>3.2236003332009168E-6</v>
      </c>
      <c r="AD60" s="29">
        <f t="shared" si="39"/>
        <v>267.54971932004867</v>
      </c>
      <c r="AE60" s="28"/>
      <c r="AF60" s="28">
        <v>45</v>
      </c>
    </row>
    <row r="61" spans="1:32">
      <c r="A61" s="3">
        <f t="shared" si="20"/>
        <v>41374.999999999818</v>
      </c>
      <c r="B61" s="2">
        <f t="shared" si="21"/>
        <v>755185.55847647402</v>
      </c>
      <c r="C61" s="3">
        <f t="shared" si="22"/>
        <v>4.8902709536384481E-2</v>
      </c>
      <c r="D61" s="3">
        <f t="shared" si="23"/>
        <v>6.4755885474083686E-8</v>
      </c>
      <c r="E61" s="3">
        <f>SUM(D$16:D61)</f>
        <v>2.9787707318078488E-6</v>
      </c>
      <c r="F61" s="3">
        <f t="shared" si="24"/>
        <v>474.99999999999318</v>
      </c>
      <c r="G61" s="2"/>
      <c r="H61" s="2">
        <v>46</v>
      </c>
      <c r="I61" s="7">
        <f t="shared" si="25"/>
        <v>37106.539676401932</v>
      </c>
      <c r="J61" s="6">
        <f t="shared" si="26"/>
        <v>742168.03065388999</v>
      </c>
      <c r="K61" s="7">
        <f t="shared" si="27"/>
        <v>4.8902709536384481E-2</v>
      </c>
      <c r="L61" s="7">
        <f t="shared" si="28"/>
        <v>6.5891695029356849E-8</v>
      </c>
      <c r="M61" s="7">
        <f>SUM(L$16:L61)</f>
        <v>3.0033850667656993E-6</v>
      </c>
      <c r="N61" s="7">
        <f t="shared" si="29"/>
        <v>319.88815091244356</v>
      </c>
      <c r="O61" s="6"/>
      <c r="P61" s="6">
        <v>46</v>
      </c>
      <c r="Q61" s="25">
        <f t="shared" si="30"/>
        <v>25525.831522341039</v>
      </c>
      <c r="R61" s="24">
        <f t="shared" si="31"/>
        <v>640690.10538691899</v>
      </c>
      <c r="S61" s="25">
        <f t="shared" si="32"/>
        <v>4.8902709536384481E-2</v>
      </c>
      <c r="T61" s="25">
        <f t="shared" si="33"/>
        <v>7.6328179763056679E-8</v>
      </c>
      <c r="U61" s="25">
        <f>SUM(T$16:T61)</f>
        <v>3.1535644406798654E-6</v>
      </c>
      <c r="V61" s="25">
        <f t="shared" si="34"/>
        <v>-151.80017588019572</v>
      </c>
      <c r="W61" s="24"/>
      <c r="X61" s="24">
        <v>46</v>
      </c>
      <c r="Y61" s="29">
        <f t="shared" si="35"/>
        <v>19715.64368979248</v>
      </c>
      <c r="Z61" s="28">
        <f t="shared" si="36"/>
        <v>588109.00401804072</v>
      </c>
      <c r="AA61" s="29">
        <f t="shared" si="37"/>
        <v>4.8902709536384481E-2</v>
      </c>
      <c r="AB61" s="29">
        <f t="shared" si="38"/>
        <v>8.3152458476701629E-8</v>
      </c>
      <c r="AC61" s="29">
        <f>SUM(AB$16:AB61)</f>
        <v>3.3067527916776185E-6</v>
      </c>
      <c r="AD61" s="29">
        <f t="shared" si="39"/>
        <v>-496.7731315967132</v>
      </c>
      <c r="AE61" s="28"/>
      <c r="AF61" s="28">
        <v>46</v>
      </c>
    </row>
    <row r="62" spans="1:32">
      <c r="A62" s="3">
        <f t="shared" si="20"/>
        <v>41849.999999999811</v>
      </c>
      <c r="B62" s="2">
        <f t="shared" si="21"/>
        <v>759508.08982061734</v>
      </c>
      <c r="C62" s="3">
        <f t="shared" si="22"/>
        <v>4.9182618881063962E-2</v>
      </c>
      <c r="D62" s="3">
        <f t="shared" si="23"/>
        <v>6.4755885474083686E-8</v>
      </c>
      <c r="E62" s="3">
        <f>SUM(D$16:D62)</f>
        <v>3.0435266172819324E-6</v>
      </c>
      <c r="F62" s="3">
        <f t="shared" si="24"/>
        <v>-474.99999999999153</v>
      </c>
      <c r="G62" s="2"/>
      <c r="H62" s="2">
        <v>47</v>
      </c>
      <c r="I62" s="7">
        <f t="shared" si="25"/>
        <v>37426.427827314372</v>
      </c>
      <c r="J62" s="6">
        <f t="shared" si="26"/>
        <v>745360.207651829</v>
      </c>
      <c r="K62" s="7">
        <f t="shared" si="27"/>
        <v>4.9182618881063962E-2</v>
      </c>
      <c r="L62" s="7">
        <f t="shared" si="28"/>
        <v>6.5985034317847614E-8</v>
      </c>
      <c r="M62" s="7">
        <f>SUM(L$16:L62)</f>
        <v>3.0693701010835467E-6</v>
      </c>
      <c r="N62" s="7">
        <f t="shared" si="29"/>
        <v>-296.41795705465864</v>
      </c>
      <c r="O62" s="6"/>
      <c r="P62" s="6">
        <v>47</v>
      </c>
      <c r="Q62" s="25">
        <f t="shared" si="30"/>
        <v>25374.031346460844</v>
      </c>
      <c r="R62" s="24">
        <f t="shared" si="31"/>
        <v>638782.19698147429</v>
      </c>
      <c r="S62" s="25">
        <f t="shared" si="32"/>
        <v>4.9182618881063962E-2</v>
      </c>
      <c r="T62" s="25">
        <f t="shared" si="33"/>
        <v>7.6994348172934971E-8</v>
      </c>
      <c r="U62" s="25">
        <f>SUM(T$16:T62)</f>
        <v>3.2305587888528004E-6</v>
      </c>
      <c r="V62" s="25">
        <f t="shared" si="34"/>
        <v>392.34960062759393</v>
      </c>
      <c r="W62" s="24"/>
      <c r="X62" s="24">
        <v>47</v>
      </c>
      <c r="Y62" s="29">
        <f t="shared" si="35"/>
        <v>19218.870558195766</v>
      </c>
      <c r="Z62" s="28">
        <f t="shared" si="36"/>
        <v>580652.47166006977</v>
      </c>
      <c r="AA62" s="29">
        <f t="shared" si="37"/>
        <v>4.9182618881063962E-2</v>
      </c>
      <c r="AB62" s="29">
        <f t="shared" si="38"/>
        <v>8.4702332774804489E-8</v>
      </c>
      <c r="AC62" s="29">
        <f>SUM(AB$16:AB62)</f>
        <v>3.3914551244524231E-6</v>
      </c>
      <c r="AD62" s="29">
        <f t="shared" si="39"/>
        <v>328.47974752212974</v>
      </c>
      <c r="AE62" s="28"/>
      <c r="AF62" s="28">
        <v>47</v>
      </c>
    </row>
    <row r="63" spans="1:32">
      <c r="A63" s="3">
        <f t="shared" si="20"/>
        <v>42324.999999999804</v>
      </c>
      <c r="B63" s="2">
        <f t="shared" si="21"/>
        <v>763806.15948976332</v>
      </c>
      <c r="C63" s="3">
        <f t="shared" si="22"/>
        <v>4.9460944188318812E-2</v>
      </c>
      <c r="D63" s="3">
        <f t="shared" si="23"/>
        <v>6.4755885474083686E-8</v>
      </c>
      <c r="E63" s="3">
        <f>SUM(D$16:D63)</f>
        <v>3.1082825027560161E-6</v>
      </c>
      <c r="F63" s="3">
        <f t="shared" si="24"/>
        <v>474.99999999999432</v>
      </c>
      <c r="G63" s="2"/>
      <c r="H63" s="2">
        <v>48</v>
      </c>
      <c r="I63" s="7">
        <f t="shared" si="25"/>
        <v>37722.845784369034</v>
      </c>
      <c r="J63" s="6">
        <f t="shared" si="26"/>
        <v>748306.01931673905</v>
      </c>
      <c r="K63" s="7">
        <f t="shared" si="27"/>
        <v>4.9460944188318812E-2</v>
      </c>
      <c r="L63" s="7">
        <f t="shared" si="28"/>
        <v>6.6097215459365752E-8</v>
      </c>
      <c r="M63" s="7">
        <f>SUM(L$16:L63)</f>
        <v>3.1354673165429124E-6</v>
      </c>
      <c r="N63" s="7">
        <f t="shared" si="29"/>
        <v>269.6063332549719</v>
      </c>
      <c r="O63" s="6"/>
      <c r="P63" s="6">
        <v>48</v>
      </c>
      <c r="Q63" s="25">
        <f t="shared" si="30"/>
        <v>24981.681745833252</v>
      </c>
      <c r="R63" s="24">
        <f t="shared" si="31"/>
        <v>633824.32617878634</v>
      </c>
      <c r="S63" s="25">
        <f t="shared" si="32"/>
        <v>4.9460944188318812E-2</v>
      </c>
      <c r="T63" s="25">
        <f t="shared" si="33"/>
        <v>7.8035730320592162E-8</v>
      </c>
      <c r="U63" s="25">
        <f>SUM(T$16:T63)</f>
        <v>3.3085945191733924E-6</v>
      </c>
      <c r="V63" s="25">
        <f t="shared" si="34"/>
        <v>-499.852117897467</v>
      </c>
      <c r="W63" s="24"/>
      <c r="X63" s="24">
        <v>48</v>
      </c>
      <c r="Y63" s="29">
        <f t="shared" si="35"/>
        <v>18890.390810673634</v>
      </c>
      <c r="Z63" s="28">
        <f t="shared" si="36"/>
        <v>575668.96875032492</v>
      </c>
      <c r="AA63" s="29">
        <f t="shared" si="37"/>
        <v>4.9460944188318812E-2</v>
      </c>
      <c r="AB63" s="29">
        <f t="shared" si="38"/>
        <v>8.5919073066748304E-8</v>
      </c>
      <c r="AC63" s="29">
        <f>SUM(AB$16:AB63)</f>
        <v>3.4773741975191713E-6</v>
      </c>
      <c r="AD63" s="29">
        <f t="shared" si="39"/>
        <v>152.50099342108149</v>
      </c>
      <c r="AE63" s="28"/>
      <c r="AF63" s="28">
        <v>48</v>
      </c>
    </row>
    <row r="64" spans="1:32">
      <c r="A64" s="3">
        <f t="shared" si="20"/>
        <v>42799.999999999796</v>
      </c>
      <c r="B64" s="2">
        <f t="shared" si="21"/>
        <v>768080.17813639797</v>
      </c>
      <c r="C64" s="3">
        <f t="shared" si="22"/>
        <v>4.9737712050314381E-2</v>
      </c>
      <c r="D64" s="3">
        <f t="shared" si="23"/>
        <v>6.4755885474083686E-8</v>
      </c>
      <c r="E64" s="3">
        <f>SUM(D$16:D64)</f>
        <v>3.1730383882300997E-6</v>
      </c>
      <c r="F64" s="3">
        <f t="shared" si="24"/>
        <v>-474.99999999999261</v>
      </c>
      <c r="G64" s="2"/>
      <c r="H64" s="2">
        <v>49</v>
      </c>
      <c r="I64" s="7">
        <f t="shared" si="25"/>
        <v>37992.452117624009</v>
      </c>
      <c r="J64" s="6">
        <f t="shared" si="26"/>
        <v>750975.34138685989</v>
      </c>
      <c r="K64" s="7">
        <f t="shared" si="27"/>
        <v>4.9737712050314381E-2</v>
      </c>
      <c r="L64" s="7">
        <f t="shared" si="28"/>
        <v>6.6230819188365779E-8</v>
      </c>
      <c r="M64" s="7">
        <f>SUM(L$16:L64)</f>
        <v>3.2016981357312782E-6</v>
      </c>
      <c r="N64" s="7">
        <f t="shared" si="29"/>
        <v>-238.81117339371008</v>
      </c>
      <c r="O64" s="6"/>
      <c r="P64" s="6">
        <v>49</v>
      </c>
      <c r="Q64" s="25">
        <f t="shared" si="30"/>
        <v>24481.829627935786</v>
      </c>
      <c r="R64" s="24">
        <f t="shared" si="31"/>
        <v>627451.2709980855</v>
      </c>
      <c r="S64" s="25">
        <f t="shared" si="32"/>
        <v>4.9737712050314381E-2</v>
      </c>
      <c r="T64" s="25">
        <f t="shared" si="33"/>
        <v>7.9269441866292986E-8</v>
      </c>
      <c r="U64" s="25">
        <f>SUM(T$16:T64)</f>
        <v>3.3878639610396854E-6</v>
      </c>
      <c r="V64" s="25">
        <f t="shared" si="34"/>
        <v>388.85097169942964</v>
      </c>
      <c r="W64" s="24"/>
      <c r="X64" s="24">
        <v>49</v>
      </c>
      <c r="Y64" s="29">
        <f t="shared" si="35"/>
        <v>19042.891804094717</v>
      </c>
      <c r="Z64" s="28">
        <f t="shared" si="36"/>
        <v>577987.96842212207</v>
      </c>
      <c r="AA64" s="29">
        <f t="shared" si="37"/>
        <v>4.9737712050314381E-2</v>
      </c>
      <c r="AB64" s="29">
        <f t="shared" si="38"/>
        <v>8.6053196204232104E-8</v>
      </c>
      <c r="AC64" s="29">
        <f>SUM(AB$16:AB64)</f>
        <v>3.5634273937234036E-6</v>
      </c>
      <c r="AD64" s="29">
        <f t="shared" si="39"/>
        <v>-487.10202279689923</v>
      </c>
      <c r="AE64" s="28"/>
      <c r="AF64" s="28">
        <v>49</v>
      </c>
    </row>
    <row r="65" spans="1:32">
      <c r="A65" s="3">
        <f t="shared" si="20"/>
        <v>43274.999999999789</v>
      </c>
      <c r="B65" s="2">
        <f t="shared" si="21"/>
        <v>772330.54505022638</v>
      </c>
      <c r="C65" s="3">
        <f t="shared" si="22"/>
        <v>5.0012948323409093E-2</v>
      </c>
      <c r="D65" s="3">
        <f t="shared" si="23"/>
        <v>6.4755885474083686E-8</v>
      </c>
      <c r="E65" s="3">
        <f>SUM(D$16:D65)</f>
        <v>3.2377942737041834E-6</v>
      </c>
      <c r="F65" s="3">
        <f t="shared" si="24"/>
        <v>474.99999999999091</v>
      </c>
      <c r="G65" s="2"/>
      <c r="H65" s="2">
        <v>50</v>
      </c>
      <c r="I65" s="7">
        <f t="shared" si="25"/>
        <v>38231.26329101772</v>
      </c>
      <c r="J65" s="6">
        <f t="shared" si="26"/>
        <v>753331.86684089259</v>
      </c>
      <c r="K65" s="7">
        <f t="shared" si="27"/>
        <v>5.0012948323409093E-2</v>
      </c>
      <c r="L65" s="7">
        <f t="shared" si="28"/>
        <v>6.638899869341658E-8</v>
      </c>
      <c r="M65" s="7">
        <f>SUM(L$16:L65)</f>
        <v>3.2680871344246949E-6</v>
      </c>
      <c r="N65" s="7">
        <f t="shared" si="29"/>
        <v>203.29427732609406</v>
      </c>
      <c r="O65" s="6"/>
      <c r="P65" s="6">
        <v>50</v>
      </c>
      <c r="Q65" s="25">
        <f t="shared" si="30"/>
        <v>24092.978656236355</v>
      </c>
      <c r="R65" s="24">
        <f t="shared" si="31"/>
        <v>622448.34372329945</v>
      </c>
      <c r="S65" s="25">
        <f t="shared" si="32"/>
        <v>5.0012948323409093E-2</v>
      </c>
      <c r="T65" s="25">
        <f t="shared" si="33"/>
        <v>8.0348753157967493E-8</v>
      </c>
      <c r="U65" s="25">
        <f>SUM(T$16:T65)</f>
        <v>3.4682127141976529E-6</v>
      </c>
      <c r="V65" s="25">
        <f t="shared" si="34"/>
        <v>-67.058972374587484</v>
      </c>
      <c r="W65" s="24"/>
      <c r="X65" s="24">
        <v>50</v>
      </c>
      <c r="Y65" s="29">
        <f t="shared" si="35"/>
        <v>19529.993826891616</v>
      </c>
      <c r="Z65" s="28">
        <f t="shared" si="36"/>
        <v>585333.52784186567</v>
      </c>
      <c r="AA65" s="29">
        <f t="shared" si="37"/>
        <v>5.0012948323409093E-2</v>
      </c>
      <c r="AB65" s="29">
        <f t="shared" si="38"/>
        <v>8.5443505188926489E-8</v>
      </c>
      <c r="AC65" s="29">
        <f>SUM(AB$16:AB65)</f>
        <v>3.6488708989123303E-6</v>
      </c>
      <c r="AD65" s="29">
        <f t="shared" si="39"/>
        <v>356.85427494717129</v>
      </c>
      <c r="AE65" s="28"/>
      <c r="AF65" s="28">
        <v>50</v>
      </c>
    </row>
    <row r="66" spans="1:32">
      <c r="A66" s="3">
        <f t="shared" si="20"/>
        <v>43749.999999999782</v>
      </c>
      <c r="B66" s="2">
        <f t="shared" si="21"/>
        <v>776557.64859353402</v>
      </c>
      <c r="C66" s="3">
        <f t="shared" si="22"/>
        <v>5.0286678156346618E-2</v>
      </c>
      <c r="D66" s="3">
        <f t="shared" si="23"/>
        <v>6.4755885474083686E-8</v>
      </c>
      <c r="E66" s="3">
        <f>SUM(D$16:D66)</f>
        <v>3.3025501591782671E-6</v>
      </c>
      <c r="F66" s="3">
        <f t="shared" si="24"/>
        <v>-474.99999999999369</v>
      </c>
      <c r="G66" s="2"/>
      <c r="H66" s="2">
        <v>51</v>
      </c>
      <c r="I66" s="7">
        <f t="shared" si="25"/>
        <v>38434.557568343815</v>
      </c>
      <c r="J66" s="6">
        <f t="shared" si="26"/>
        <v>755332.12779306504</v>
      </c>
      <c r="K66" s="7">
        <f t="shared" si="27"/>
        <v>5.0286678156346618E-2</v>
      </c>
      <c r="L66" s="7">
        <f t="shared" si="28"/>
        <v>6.6575584840108162E-8</v>
      </c>
      <c r="M66" s="7">
        <f>SUM(L$16:L66)</f>
        <v>3.3346627192648032E-6</v>
      </c>
      <c r="N66" s="7">
        <f t="shared" si="29"/>
        <v>-162.22740884305139</v>
      </c>
      <c r="O66" s="6"/>
      <c r="P66" s="6">
        <v>51</v>
      </c>
      <c r="Q66" s="25">
        <f t="shared" si="30"/>
        <v>24025.919683861768</v>
      </c>
      <c r="R66" s="24">
        <f t="shared" si="31"/>
        <v>621581.49716076429</v>
      </c>
      <c r="S66" s="25">
        <f t="shared" si="32"/>
        <v>5.0286678156346618E-2</v>
      </c>
      <c r="T66" s="25">
        <f t="shared" si="33"/>
        <v>8.0901182525612719E-8</v>
      </c>
      <c r="U66" s="25">
        <f>SUM(T$16:T66)</f>
        <v>3.5491138967232654E-6</v>
      </c>
      <c r="V66" s="25">
        <f t="shared" si="34"/>
        <v>-302.0978121117991</v>
      </c>
      <c r="W66" s="24"/>
      <c r="X66" s="24">
        <v>51</v>
      </c>
      <c r="Y66" s="29">
        <f t="shared" si="35"/>
        <v>19886.848101838787</v>
      </c>
      <c r="Z66" s="28">
        <f t="shared" si="36"/>
        <v>590656.96082244138</v>
      </c>
      <c r="AA66" s="29">
        <f t="shared" si="37"/>
        <v>5.0286678156346618E-2</v>
      </c>
      <c r="AB66" s="29">
        <f t="shared" si="38"/>
        <v>8.5136858602879318E-8</v>
      </c>
      <c r="AC66" s="29">
        <f>SUM(AB$16:AB66)</f>
        <v>3.7340077575152097E-6</v>
      </c>
      <c r="AD66" s="29">
        <f t="shared" si="39"/>
        <v>96.388764350187401</v>
      </c>
      <c r="AE66" s="28"/>
      <c r="AF66" s="28">
        <v>51</v>
      </c>
    </row>
    <row r="67" spans="1:32">
      <c r="A67" s="3">
        <f t="shared" si="20"/>
        <v>44224.999999999774</v>
      </c>
      <c r="B67" s="2">
        <f t="shared" si="21"/>
        <v>780761.86661533208</v>
      </c>
      <c r="C67" s="3">
        <f t="shared" si="22"/>
        <v>5.0558926017074249E-2</v>
      </c>
      <c r="D67" s="3">
        <f t="shared" si="23"/>
        <v>6.4755885474083686E-8</v>
      </c>
      <c r="E67" s="3">
        <f>SUM(D$16:D67)</f>
        <v>3.3673060446523507E-6</v>
      </c>
      <c r="F67" s="3">
        <f t="shared" si="24"/>
        <v>474.99999999999199</v>
      </c>
      <c r="G67" s="2"/>
      <c r="H67" s="2">
        <v>52</v>
      </c>
      <c r="I67" s="7">
        <f t="shared" si="25"/>
        <v>38596.784977186864</v>
      </c>
      <c r="J67" s="6">
        <f t="shared" si="26"/>
        <v>756924.52994396526</v>
      </c>
      <c r="K67" s="7">
        <f t="shared" si="27"/>
        <v>5.0558926017074249E-2</v>
      </c>
      <c r="L67" s="7">
        <f t="shared" si="28"/>
        <v>6.6795200864764028E-8</v>
      </c>
      <c r="M67" s="7">
        <f>SUM(L$16:L67)</f>
        <v>3.4014579201295674E-6</v>
      </c>
      <c r="N67" s="7">
        <f t="shared" si="29"/>
        <v>114.71847150248593</v>
      </c>
      <c r="O67" s="6"/>
      <c r="P67" s="6">
        <v>52</v>
      </c>
      <c r="Q67" s="25">
        <f t="shared" si="30"/>
        <v>24328.017495973567</v>
      </c>
      <c r="R67" s="24">
        <f t="shared" si="31"/>
        <v>625477.11950271949</v>
      </c>
      <c r="S67" s="25">
        <f t="shared" si="32"/>
        <v>5.0558926017074249E-2</v>
      </c>
      <c r="T67" s="25">
        <f t="shared" si="33"/>
        <v>8.083257475072903E-8</v>
      </c>
      <c r="U67" s="25">
        <f>SUM(T$16:T67)</f>
        <v>3.6299464714739944E-6</v>
      </c>
      <c r="V67" s="25">
        <f t="shared" si="34"/>
        <v>494.96113377599414</v>
      </c>
      <c r="W67" s="24"/>
      <c r="X67" s="24">
        <v>52</v>
      </c>
      <c r="Y67" s="29">
        <f t="shared" si="35"/>
        <v>19790.459337488599</v>
      </c>
      <c r="Z67" s="28">
        <f t="shared" si="36"/>
        <v>589223.80640287208</v>
      </c>
      <c r="AA67" s="29">
        <f t="shared" si="37"/>
        <v>5.0558926017074249E-2</v>
      </c>
      <c r="AB67" s="29">
        <f t="shared" si="38"/>
        <v>8.5805979778260037E-8</v>
      </c>
      <c r="AC67" s="29">
        <f>SUM(AB$16:AB67)</f>
        <v>3.8198137372934694E-6</v>
      </c>
      <c r="AD67" s="29">
        <f t="shared" si="39"/>
        <v>-468.72380321347993</v>
      </c>
      <c r="AE67" s="28"/>
      <c r="AF67" s="28">
        <v>52</v>
      </c>
    </row>
    <row r="68" spans="1:32">
      <c r="A68" s="3">
        <f t="shared" si="20"/>
        <v>44699.999999999767</v>
      </c>
      <c r="B68" s="2">
        <f t="shared" si="21"/>
        <v>784943.56684553856</v>
      </c>
      <c r="C68" s="3">
        <f t="shared" si="22"/>
        <v>5.0829715718268456E-2</v>
      </c>
      <c r="D68" s="3">
        <f t="shared" si="23"/>
        <v>6.4755885474083699E-8</v>
      </c>
      <c r="E68" s="3">
        <f>SUM(D$16:D68)</f>
        <v>3.4320619301264344E-6</v>
      </c>
      <c r="F68" s="3">
        <f t="shared" si="24"/>
        <v>-474.99999999999034</v>
      </c>
      <c r="G68" s="2"/>
      <c r="H68" s="2">
        <v>53</v>
      </c>
      <c r="I68" s="7">
        <f t="shared" si="25"/>
        <v>38711.503448689349</v>
      </c>
      <c r="J68" s="6">
        <f t="shared" si="26"/>
        <v>758048.57173692714</v>
      </c>
      <c r="K68" s="7">
        <f t="shared" si="27"/>
        <v>5.0829715718268456E-2</v>
      </c>
      <c r="L68" s="7">
        <f t="shared" si="28"/>
        <v>6.7053375751110022E-8</v>
      </c>
      <c r="M68" s="7">
        <f>SUM(L$16:L68)</f>
        <v>3.4685112958806774E-6</v>
      </c>
      <c r="N68" s="7">
        <f t="shared" si="29"/>
        <v>-59.874868608243005</v>
      </c>
      <c r="O68" s="6"/>
      <c r="P68" s="6">
        <v>53</v>
      </c>
      <c r="Q68" s="25">
        <f t="shared" si="30"/>
        <v>24822.978629749559</v>
      </c>
      <c r="R68" s="24">
        <f t="shared" si="31"/>
        <v>631807.84541362722</v>
      </c>
      <c r="S68" s="25">
        <f t="shared" si="32"/>
        <v>5.0829715718268456E-2</v>
      </c>
      <c r="T68" s="25">
        <f t="shared" si="33"/>
        <v>8.0451225934036379E-8</v>
      </c>
      <c r="U68" s="25">
        <f>SUM(T$16:T68)</f>
        <v>3.7103976974080307E-6</v>
      </c>
      <c r="V68" s="25">
        <f t="shared" si="34"/>
        <v>-407.1249266208718</v>
      </c>
      <c r="W68" s="24"/>
      <c r="X68" s="24">
        <v>53</v>
      </c>
      <c r="Y68" s="29">
        <f t="shared" si="35"/>
        <v>19321.735534275118</v>
      </c>
      <c r="Z68" s="28">
        <f t="shared" si="36"/>
        <v>582204.30828131689</v>
      </c>
      <c r="AA68" s="29">
        <f t="shared" si="37"/>
        <v>5.0829715718268456E-2</v>
      </c>
      <c r="AB68" s="29">
        <f t="shared" si="38"/>
        <v>8.730563308320265E-8</v>
      </c>
      <c r="AC68" s="29">
        <f>SUM(AB$16:AB68)</f>
        <v>3.9071193703766722E-6</v>
      </c>
      <c r="AD68" s="29">
        <f t="shared" si="39"/>
        <v>369.76797133479431</v>
      </c>
      <c r="AE68" s="28"/>
      <c r="AF68" s="28">
        <v>53</v>
      </c>
    </row>
    <row r="69" spans="1:32">
      <c r="A69" s="3">
        <f t="shared" si="20"/>
        <v>45174.99999999976</v>
      </c>
      <c r="B69" s="2">
        <f t="shared" si="21"/>
        <v>789103.10727035883</v>
      </c>
      <c r="C69" s="3">
        <f t="shared" si="22"/>
        <v>5.1099070441642927E-2</v>
      </c>
      <c r="D69" s="3">
        <f t="shared" si="23"/>
        <v>6.4755885474083686E-8</v>
      </c>
      <c r="E69" s="3">
        <f>SUM(D$16:D69)</f>
        <v>3.496817815600518E-6</v>
      </c>
      <c r="F69" s="3">
        <f t="shared" si="24"/>
        <v>474.99999999999312</v>
      </c>
      <c r="G69" s="2"/>
      <c r="H69" s="2">
        <v>54</v>
      </c>
      <c r="I69" s="7">
        <f t="shared" si="25"/>
        <v>38771.378317297589</v>
      </c>
      <c r="J69" s="6">
        <f t="shared" si="26"/>
        <v>758634.58000041475</v>
      </c>
      <c r="K69" s="7">
        <f t="shared" si="27"/>
        <v>5.1099070441642927E-2</v>
      </c>
      <c r="L69" s="7">
        <f t="shared" si="28"/>
        <v>6.7356632282191767E-8</v>
      </c>
      <c r="M69" s="7">
        <f>SUM(L$16:L69)</f>
        <v>3.5358679281628692E-6</v>
      </c>
      <c r="N69" s="7">
        <f t="shared" si="29"/>
        <v>-3.0679097374950941</v>
      </c>
      <c r="O69" s="6"/>
      <c r="P69" s="6">
        <v>54</v>
      </c>
      <c r="Q69" s="25">
        <f t="shared" si="30"/>
        <v>25230.103556370432</v>
      </c>
      <c r="R69" s="24">
        <f t="shared" si="31"/>
        <v>636967.95520259696</v>
      </c>
      <c r="S69" s="25">
        <f t="shared" si="32"/>
        <v>5.1099070441642927E-2</v>
      </c>
      <c r="T69" s="25">
        <f t="shared" si="33"/>
        <v>8.0222356594673784E-8</v>
      </c>
      <c r="U69" s="25">
        <f>SUM(T$16:T69)</f>
        <v>3.7906200540027044E-6</v>
      </c>
      <c r="V69" s="25">
        <f t="shared" si="34"/>
        <v>99.868404963055383</v>
      </c>
      <c r="W69" s="24"/>
      <c r="X69" s="24">
        <v>54</v>
      </c>
      <c r="Y69" s="29">
        <f t="shared" si="35"/>
        <v>18951.967562940325</v>
      </c>
      <c r="Z69" s="28">
        <f t="shared" si="36"/>
        <v>576606.45558205701</v>
      </c>
      <c r="AA69" s="29">
        <f t="shared" si="37"/>
        <v>5.1099070441642927E-2</v>
      </c>
      <c r="AB69" s="29">
        <f t="shared" si="38"/>
        <v>8.8620357866199788E-8</v>
      </c>
      <c r="AC69" s="29">
        <f>SUM(AB$16:AB69)</f>
        <v>3.9957397282428721E-6</v>
      </c>
      <c r="AD69" s="29">
        <f t="shared" si="39"/>
        <v>159.83906653006787</v>
      </c>
      <c r="AE69" s="28"/>
      <c r="AF69" s="28">
        <v>54</v>
      </c>
    </row>
    <row r="70" spans="1:32">
      <c r="A70" s="3">
        <f t="shared" si="20"/>
        <v>45649.999999999753</v>
      </c>
      <c r="B70" s="2">
        <f t="shared" si="21"/>
        <v>793240.83648994926</v>
      </c>
      <c r="C70" s="3">
        <f t="shared" si="22"/>
        <v>5.1367012761109498E-2</v>
      </c>
      <c r="D70" s="3">
        <f t="shared" si="23"/>
        <v>6.4755885474083686E-8</v>
      </c>
      <c r="E70" s="3">
        <f>SUM(D$16:D70)</f>
        <v>3.5615737010746017E-6</v>
      </c>
      <c r="F70" s="3">
        <f t="shared" si="24"/>
        <v>-474.99999999999136</v>
      </c>
      <c r="G70" s="2"/>
      <c r="H70" s="2">
        <v>55</v>
      </c>
      <c r="I70" s="7">
        <f t="shared" si="25"/>
        <v>38768.310407560093</v>
      </c>
      <c r="J70" s="6">
        <f t="shared" si="26"/>
        <v>758604.56470873288</v>
      </c>
      <c r="K70" s="7">
        <f t="shared" si="27"/>
        <v>5.1367012761109498E-2</v>
      </c>
      <c r="L70" s="7">
        <f t="shared" si="28"/>
        <v>6.7712501546615291E-8</v>
      </c>
      <c r="M70" s="7">
        <f>SUM(L$16:L70)</f>
        <v>3.6035804297094847E-6</v>
      </c>
      <c r="N70" s="7">
        <f t="shared" si="29"/>
        <v>74.508599615135125</v>
      </c>
      <c r="O70" s="6"/>
      <c r="P70" s="6">
        <v>55</v>
      </c>
      <c r="Q70" s="25">
        <f t="shared" si="30"/>
        <v>25329.971961333486</v>
      </c>
      <c r="R70" s="24">
        <f t="shared" si="31"/>
        <v>638227.36636541563</v>
      </c>
      <c r="S70" s="25">
        <f t="shared" si="32"/>
        <v>5.1367012761109498E-2</v>
      </c>
      <c r="T70" s="25">
        <f t="shared" si="33"/>
        <v>8.048387685666777E-8</v>
      </c>
      <c r="U70" s="25">
        <f>SUM(T$16:T70)</f>
        <v>3.8711039308593723E-6</v>
      </c>
      <c r="V70" s="25">
        <f t="shared" si="34"/>
        <v>266.41641924328002</v>
      </c>
      <c r="W70" s="24"/>
      <c r="X70" s="24">
        <v>55</v>
      </c>
      <c r="Y70" s="29">
        <f t="shared" si="35"/>
        <v>19111.806629470393</v>
      </c>
      <c r="Z70" s="28">
        <f t="shared" si="36"/>
        <v>579032.87190022413</v>
      </c>
      <c r="AA70" s="29">
        <f t="shared" si="37"/>
        <v>5.1367012761109498E-2</v>
      </c>
      <c r="AB70" s="29">
        <f t="shared" si="38"/>
        <v>8.8711738579775811E-8</v>
      </c>
      <c r="AC70" s="29">
        <f>SUM(AB$16:AB70)</f>
        <v>4.0844514668226481E-6</v>
      </c>
      <c r="AD70" s="29">
        <f t="shared" si="39"/>
        <v>-498.27032114981029</v>
      </c>
      <c r="AE70" s="28"/>
      <c r="AF70" s="28">
        <v>55</v>
      </c>
    </row>
    <row r="71" spans="1:32">
      <c r="A71" s="3">
        <f t="shared" si="20"/>
        <v>46124.999999999745</v>
      </c>
      <c r="B71" s="2">
        <f t="shared" si="21"/>
        <v>797357.09405937651</v>
      </c>
      <c r="C71" s="3">
        <f t="shared" si="22"/>
        <v>5.1633564664857162E-2</v>
      </c>
      <c r="D71" s="3">
        <f t="shared" si="23"/>
        <v>6.4755885474083686E-8</v>
      </c>
      <c r="E71" s="3">
        <f>SUM(D$16:D71)</f>
        <v>3.6263295865486854E-6</v>
      </c>
      <c r="F71" s="3">
        <f t="shared" si="24"/>
        <v>474.99999999998971</v>
      </c>
      <c r="G71" s="2"/>
      <c r="H71" s="2">
        <v>56</v>
      </c>
      <c r="I71" s="7">
        <f t="shared" si="25"/>
        <v>38693.801807944961</v>
      </c>
      <c r="J71" s="6">
        <f t="shared" si="26"/>
        <v>757875.23517499713</v>
      </c>
      <c r="K71" s="7">
        <f t="shared" si="27"/>
        <v>5.1633564664857162E-2</v>
      </c>
      <c r="L71" s="7">
        <f t="shared" si="28"/>
        <v>6.8129373105765514E-8</v>
      </c>
      <c r="M71" s="7">
        <f>SUM(L$16:L71)</f>
        <v>3.6717098028152503E-6</v>
      </c>
      <c r="N71" s="7">
        <f t="shared" si="29"/>
        <v>-154.06987499697718</v>
      </c>
      <c r="O71" s="6"/>
      <c r="P71" s="6">
        <v>56</v>
      </c>
      <c r="Q71" s="25">
        <f t="shared" si="30"/>
        <v>25063.555542090206</v>
      </c>
      <c r="R71" s="24">
        <f t="shared" si="31"/>
        <v>634862.10969123011</v>
      </c>
      <c r="S71" s="25">
        <f t="shared" si="32"/>
        <v>5.1633564664857162E-2</v>
      </c>
      <c r="T71" s="25">
        <f t="shared" si="33"/>
        <v>8.1330361155069604E-8</v>
      </c>
      <c r="U71" s="25">
        <f>SUM(T$16:T71)</f>
        <v>3.9524342920144418E-6</v>
      </c>
      <c r="V71" s="25">
        <f t="shared" si="34"/>
        <v>-489.55582448932006</v>
      </c>
      <c r="W71" s="24"/>
      <c r="X71" s="24">
        <v>56</v>
      </c>
      <c r="Y71" s="29">
        <f t="shared" si="35"/>
        <v>19610.076950620205</v>
      </c>
      <c r="Z71" s="28">
        <f t="shared" si="36"/>
        <v>586532.38593437441</v>
      </c>
      <c r="AA71" s="29">
        <f t="shared" si="37"/>
        <v>5.1633564664857162E-2</v>
      </c>
      <c r="AB71" s="29">
        <f t="shared" si="38"/>
        <v>8.8031907364505366E-8</v>
      </c>
      <c r="AC71" s="29">
        <f>SUM(AB$16:AB71)</f>
        <v>4.1724833741871531E-6</v>
      </c>
      <c r="AD71" s="29">
        <f t="shared" si="39"/>
        <v>250.51001383235223</v>
      </c>
      <c r="AE71" s="28"/>
      <c r="AF71" s="28">
        <v>56</v>
      </c>
    </row>
    <row r="72" spans="1:32">
      <c r="A72" s="3">
        <f t="shared" si="20"/>
        <v>46599.999999999738</v>
      </c>
      <c r="B72" s="2">
        <f t="shared" si="21"/>
        <v>801452.21081381536</v>
      </c>
      <c r="C72" s="3">
        <f t="shared" si="22"/>
        <v>5.1898747576410602E-2</v>
      </c>
      <c r="D72" s="3">
        <f t="shared" si="23"/>
        <v>6.4755885474083686E-8</v>
      </c>
      <c r="E72" s="3">
        <f>SUM(D$16:D72)</f>
        <v>3.691085472022769E-6</v>
      </c>
      <c r="F72" s="3">
        <f t="shared" si="24"/>
        <v>-474.9999999999925</v>
      </c>
      <c r="G72" s="2"/>
      <c r="H72" s="2">
        <v>57</v>
      </c>
      <c r="I72" s="7">
        <f t="shared" si="25"/>
        <v>38539.731932947987</v>
      </c>
      <c r="J72" s="6">
        <f t="shared" si="26"/>
        <v>756364.88722654327</v>
      </c>
      <c r="K72" s="7">
        <f t="shared" si="27"/>
        <v>5.1898747576410602E-2</v>
      </c>
      <c r="L72" s="7">
        <f t="shared" si="28"/>
        <v>6.8616019136893256E-8</v>
      </c>
      <c r="M72" s="7">
        <f>SUM(L$16:L72)</f>
        <v>3.7403258219521433E-6</v>
      </c>
      <c r="N72" s="7">
        <f t="shared" si="29"/>
        <v>239.9361120240863</v>
      </c>
      <c r="O72" s="6"/>
      <c r="P72" s="6">
        <v>57</v>
      </c>
      <c r="Q72" s="25">
        <f t="shared" si="30"/>
        <v>24573.999717600884</v>
      </c>
      <c r="R72" s="24">
        <f t="shared" si="31"/>
        <v>628631.28717285697</v>
      </c>
      <c r="S72" s="25">
        <f t="shared" si="32"/>
        <v>5.1898747576410602E-2</v>
      </c>
      <c r="T72" s="25">
        <f t="shared" si="33"/>
        <v>8.2558327330182375E-8</v>
      </c>
      <c r="U72" s="25">
        <f>SUM(T$16:T72)</f>
        <v>4.0349926193446246E-6</v>
      </c>
      <c r="V72" s="25">
        <f t="shared" si="34"/>
        <v>395.32582301929267</v>
      </c>
      <c r="W72" s="24"/>
      <c r="X72" s="24">
        <v>57</v>
      </c>
      <c r="Y72" s="29">
        <f t="shared" si="35"/>
        <v>19860.586964452556</v>
      </c>
      <c r="Z72" s="28">
        <f t="shared" si="36"/>
        <v>590266.84249688976</v>
      </c>
      <c r="AA72" s="29">
        <f t="shared" si="37"/>
        <v>5.1898747576410602E-2</v>
      </c>
      <c r="AB72" s="29">
        <f t="shared" si="38"/>
        <v>8.7924212982849481E-8</v>
      </c>
      <c r="AC72" s="29">
        <f>SUM(AB$16:AB72)</f>
        <v>4.2604075871700025E-6</v>
      </c>
      <c r="AD72" s="29">
        <f t="shared" si="39"/>
        <v>281.9994375911092</v>
      </c>
      <c r="AE72" s="28"/>
      <c r="AF72" s="28">
        <v>57</v>
      </c>
    </row>
    <row r="73" spans="1:32">
      <c r="A73" s="3">
        <f t="shared" si="20"/>
        <v>47074.999999999731</v>
      </c>
      <c r="B73" s="2">
        <f t="shared" si="21"/>
        <v>805526.50917886698</v>
      </c>
      <c r="C73" s="3">
        <f t="shared" si="22"/>
        <v>5.2162582374725132E-2</v>
      </c>
      <c r="D73" s="3">
        <f t="shared" si="23"/>
        <v>6.4755885474083686E-8</v>
      </c>
      <c r="E73" s="3">
        <f>SUM(D$16:D73)</f>
        <v>3.7558413574968527E-6</v>
      </c>
      <c r="F73" s="3">
        <f t="shared" si="24"/>
        <v>474.99999999999079</v>
      </c>
      <c r="G73" s="2"/>
      <c r="H73" s="2">
        <v>58</v>
      </c>
      <c r="I73" s="7">
        <f t="shared" si="25"/>
        <v>38299.7958209239</v>
      </c>
      <c r="J73" s="6">
        <f t="shared" si="26"/>
        <v>754006.76767172199</v>
      </c>
      <c r="K73" s="7">
        <f t="shared" si="27"/>
        <v>5.2162582374725132E-2</v>
      </c>
      <c r="L73" s="7">
        <f t="shared" si="28"/>
        <v>6.9180522789996464E-8</v>
      </c>
      <c r="M73" s="7">
        <f>SUM(L$16:L73)</f>
        <v>3.8095063447421396E-6</v>
      </c>
      <c r="N73" s="7">
        <f t="shared" si="29"/>
        <v>-327.87200768267348</v>
      </c>
      <c r="O73" s="6"/>
      <c r="P73" s="6">
        <v>58</v>
      </c>
      <c r="Q73" s="25">
        <f t="shared" si="30"/>
        <v>24178.673894581592</v>
      </c>
      <c r="R73" s="24">
        <f t="shared" si="31"/>
        <v>623554.3404676317</v>
      </c>
      <c r="S73" s="25">
        <f t="shared" si="32"/>
        <v>5.2162582374725132E-2</v>
      </c>
      <c r="T73" s="25">
        <f t="shared" si="33"/>
        <v>8.3653627261428486E-8</v>
      </c>
      <c r="U73" s="25">
        <f>SUM(T$16:T73)</f>
        <v>4.118646246606053E-6</v>
      </c>
      <c r="V73" s="25">
        <f t="shared" si="34"/>
        <v>2.4699590374874947</v>
      </c>
      <c r="W73" s="24"/>
      <c r="X73" s="24">
        <v>58</v>
      </c>
      <c r="Y73" s="29">
        <f t="shared" si="35"/>
        <v>19578.587526861447</v>
      </c>
      <c r="Z73" s="28">
        <f t="shared" si="36"/>
        <v>586061.27642881311</v>
      </c>
      <c r="AA73" s="29">
        <f t="shared" si="37"/>
        <v>5.2162582374725132E-2</v>
      </c>
      <c r="AB73" s="29">
        <f t="shared" si="38"/>
        <v>8.9005338644074606E-8</v>
      </c>
      <c r="AC73" s="29">
        <f>SUM(AB$16:AB73)</f>
        <v>4.349412925814077E-6</v>
      </c>
      <c r="AD73" s="29">
        <f t="shared" si="39"/>
        <v>-489.54355250844043</v>
      </c>
      <c r="AE73" s="28"/>
      <c r="AF73" s="28">
        <v>58</v>
      </c>
    </row>
    <row r="74" spans="1:32">
      <c r="A74" s="3">
        <f t="shared" si="20"/>
        <v>47549.999999999724</v>
      </c>
      <c r="B74" s="2">
        <f t="shared" si="21"/>
        <v>809580.30346682109</v>
      </c>
      <c r="C74" s="3">
        <f t="shared" si="22"/>
        <v>5.2425089413371387E-2</v>
      </c>
      <c r="D74" s="3">
        <f t="shared" si="23"/>
        <v>6.4755885474083686E-8</v>
      </c>
      <c r="E74" s="3">
        <f>SUM(D$16:D74)</f>
        <v>3.8205972429709363E-6</v>
      </c>
      <c r="F74" s="3">
        <f t="shared" si="24"/>
        <v>-474.99999999998909</v>
      </c>
      <c r="G74" s="2"/>
      <c r="H74" s="2">
        <v>59</v>
      </c>
      <c r="I74" s="7">
        <f t="shared" si="25"/>
        <v>37971.923813241228</v>
      </c>
      <c r="J74" s="6">
        <f t="shared" si="26"/>
        <v>750772.42827458319</v>
      </c>
      <c r="K74" s="7">
        <f t="shared" si="27"/>
        <v>5.2425089413371387E-2</v>
      </c>
      <c r="L74" s="7">
        <f t="shared" si="28"/>
        <v>6.9828202846838884E-8</v>
      </c>
      <c r="M74" s="7">
        <f>SUM(L$16:L74)</f>
        <v>3.8793345475889788E-6</v>
      </c>
      <c r="N74" s="7">
        <f t="shared" si="29"/>
        <v>409.95336563863373</v>
      </c>
      <c r="O74" s="6"/>
      <c r="P74" s="6">
        <v>59</v>
      </c>
      <c r="Q74" s="25">
        <f t="shared" si="30"/>
        <v>24181.14385361908</v>
      </c>
      <c r="R74" s="24">
        <f t="shared" si="31"/>
        <v>623586.18907839386</v>
      </c>
      <c r="S74" s="25">
        <f t="shared" si="32"/>
        <v>5.2425089413371387E-2</v>
      </c>
      <c r="T74" s="25">
        <f t="shared" si="33"/>
        <v>8.4070318316143454E-8</v>
      </c>
      <c r="U74" s="25">
        <f>SUM(T$16:T74)</f>
        <v>4.2027165649221961E-6</v>
      </c>
      <c r="V74" s="25">
        <f t="shared" si="34"/>
        <v>-404.3586123584659</v>
      </c>
      <c r="W74" s="24"/>
      <c r="X74" s="24">
        <v>59</v>
      </c>
      <c r="Y74" s="29">
        <f t="shared" si="35"/>
        <v>19089.043974353008</v>
      </c>
      <c r="Z74" s="28">
        <f t="shared" si="36"/>
        <v>578687.94761634665</v>
      </c>
      <c r="AA74" s="29">
        <f t="shared" si="37"/>
        <v>5.2425089413371387E-2</v>
      </c>
      <c r="AB74" s="29">
        <f t="shared" si="38"/>
        <v>9.0593021038910079E-8</v>
      </c>
      <c r="AC74" s="29">
        <f>SUM(AB$16:AB74)</f>
        <v>4.4400059468529868E-6</v>
      </c>
      <c r="AD74" s="29">
        <f t="shared" si="39"/>
        <v>56.107405966638595</v>
      </c>
      <c r="AE74" s="28"/>
      <c r="AF74" s="28">
        <v>59</v>
      </c>
    </row>
    <row r="75" spans="1:32">
      <c r="A75" s="3">
        <f t="shared" si="20"/>
        <v>48024.999999999709</v>
      </c>
      <c r="B75" s="2">
        <f t="shared" si="21"/>
        <v>813613.90015963279</v>
      </c>
      <c r="C75" s="3">
        <f t="shared" si="22"/>
        <v>5.2686288538859746E-2</v>
      </c>
      <c r="D75" s="3">
        <f t="shared" si="23"/>
        <v>6.4755885474083699E-8</v>
      </c>
      <c r="E75" s="3">
        <f>SUM(D$16:D75)</f>
        <v>3.8853531284450204E-6</v>
      </c>
      <c r="F75" s="3">
        <f t="shared" si="24"/>
        <v>474.99999999999187</v>
      </c>
      <c r="G75" s="2"/>
      <c r="H75" s="2">
        <v>60</v>
      </c>
      <c r="I75" s="7">
        <f t="shared" si="25"/>
        <v>37561.970447602595</v>
      </c>
      <c r="J75" s="6">
        <f t="shared" si="26"/>
        <v>746708.67685568938</v>
      </c>
      <c r="K75" s="7">
        <f t="shared" si="27"/>
        <v>5.2686288538859746E-2</v>
      </c>
      <c r="L75" s="7">
        <f t="shared" si="28"/>
        <v>7.0558023727159686E-8</v>
      </c>
      <c r="M75" s="7">
        <f>SUM(L$16:L75)</f>
        <v>3.9498925713161384E-6</v>
      </c>
      <c r="N75" s="7">
        <f t="shared" si="29"/>
        <v>-473.33444023578943</v>
      </c>
      <c r="O75" s="6"/>
      <c r="P75" s="6">
        <v>60</v>
      </c>
      <c r="Q75" s="25">
        <f t="shared" si="30"/>
        <v>24585.502465977544</v>
      </c>
      <c r="R75" s="24">
        <f t="shared" si="31"/>
        <v>628778.39675245085</v>
      </c>
      <c r="S75" s="25">
        <f t="shared" si="32"/>
        <v>5.2686288538859746E-2</v>
      </c>
      <c r="T75" s="25">
        <f t="shared" si="33"/>
        <v>8.3791505578080893E-8</v>
      </c>
      <c r="U75" s="25">
        <f>SUM(T$16:T75)</f>
        <v>4.2865080705002774E-6</v>
      </c>
      <c r="V75" s="25">
        <f t="shared" si="34"/>
        <v>478.44854434740881</v>
      </c>
      <c r="W75" s="24"/>
      <c r="X75" s="24">
        <v>60</v>
      </c>
      <c r="Y75" s="29">
        <f t="shared" si="35"/>
        <v>19032.936568386369</v>
      </c>
      <c r="Z75" s="28">
        <f t="shared" si="36"/>
        <v>577836.86850679945</v>
      </c>
      <c r="AA75" s="29">
        <f t="shared" si="37"/>
        <v>5.2686288538859746E-2</v>
      </c>
      <c r="AB75" s="29">
        <f t="shared" si="38"/>
        <v>9.1178482042877442E-8</v>
      </c>
      <c r="AC75" s="29">
        <f>SUM(AB$16:AB75)</f>
        <v>4.5311844288958642E-6</v>
      </c>
      <c r="AD75" s="29">
        <f t="shared" si="39"/>
        <v>460.26298482062344</v>
      </c>
      <c r="AE75" s="28"/>
      <c r="AF75" s="28">
        <v>60</v>
      </c>
    </row>
    <row r="76" spans="1:32">
      <c r="A76" s="3">
        <f t="shared" si="20"/>
        <v>48499.999999999702</v>
      </c>
      <c r="B76" s="2">
        <f t="shared" si="21"/>
        <v>817627.59817933489</v>
      </c>
      <c r="C76" s="3">
        <f t="shared" si="22"/>
        <v>5.2946199108151126E-2</v>
      </c>
      <c r="D76" s="3">
        <f t="shared" si="23"/>
        <v>6.4755885474083686E-8</v>
      </c>
      <c r="E76" s="3">
        <f>SUM(D$16:D76)</f>
        <v>3.9501090139191045E-6</v>
      </c>
      <c r="F76" s="3">
        <f t="shared" si="24"/>
        <v>-474.99999999999903</v>
      </c>
      <c r="G76" s="2"/>
      <c r="H76" s="2">
        <v>61</v>
      </c>
      <c r="I76" s="7">
        <f t="shared" si="25"/>
        <v>37088.636007366804</v>
      </c>
      <c r="J76" s="6">
        <f t="shared" si="26"/>
        <v>741988.96337788948</v>
      </c>
      <c r="K76" s="7">
        <f t="shared" si="27"/>
        <v>5.2946199108151126E-2</v>
      </c>
      <c r="L76" s="7">
        <f t="shared" si="28"/>
        <v>7.135712486492339E-8</v>
      </c>
      <c r="M76" s="7">
        <f>SUM(L$16:L76)</f>
        <v>4.0212496961810622E-6</v>
      </c>
      <c r="N76" s="7">
        <f t="shared" si="29"/>
        <v>499.98476717072361</v>
      </c>
      <c r="O76" s="6"/>
      <c r="P76" s="6">
        <v>61</v>
      </c>
      <c r="Q76" s="25">
        <f t="shared" si="30"/>
        <v>25063.951010324952</v>
      </c>
      <c r="R76" s="24">
        <f t="shared" si="31"/>
        <v>634867.1182943997</v>
      </c>
      <c r="S76" s="25">
        <f t="shared" si="32"/>
        <v>5.2946199108151126E-2</v>
      </c>
      <c r="T76" s="25">
        <f t="shared" si="33"/>
        <v>8.339729304361135E-8</v>
      </c>
      <c r="U76" s="25">
        <f>SUM(T$16:T76)</f>
        <v>4.3699053635438887E-6</v>
      </c>
      <c r="V76" s="25">
        <f t="shared" si="34"/>
        <v>-181.62156991654606</v>
      </c>
      <c r="W76" s="24"/>
      <c r="X76" s="24">
        <v>61</v>
      </c>
      <c r="Y76" s="29">
        <f t="shared" si="35"/>
        <v>19493.199553206992</v>
      </c>
      <c r="Z76" s="28">
        <f t="shared" si="36"/>
        <v>584781.88723195449</v>
      </c>
      <c r="AA76" s="29">
        <f t="shared" si="37"/>
        <v>5.2946199108151126E-2</v>
      </c>
      <c r="AB76" s="29">
        <f t="shared" si="38"/>
        <v>9.0540080437118514E-8</v>
      </c>
      <c r="AC76" s="29">
        <f>SUM(AB$16:AB76)</f>
        <v>4.6217245093329831E-6</v>
      </c>
      <c r="AD76" s="29">
        <f t="shared" si="39"/>
        <v>-330.16697737308203</v>
      </c>
      <c r="AE76" s="28"/>
      <c r="AF76" s="28">
        <v>61</v>
      </c>
    </row>
    <row r="77" spans="1:32">
      <c r="A77" s="3">
        <f t="shared" si="20"/>
        <v>48974.999999999702</v>
      </c>
      <c r="B77" s="2">
        <f t="shared" si="21"/>
        <v>821621.68914656027</v>
      </c>
      <c r="C77" s="3">
        <f t="shared" si="22"/>
        <v>5.3204840005397845E-2</v>
      </c>
      <c r="D77" s="3">
        <f t="shared" si="23"/>
        <v>6.4755885474083686E-8</v>
      </c>
      <c r="E77" s="3">
        <f>SUM(D$16:D77)</f>
        <v>4.0148648993931886E-6</v>
      </c>
      <c r="F77" s="3">
        <f t="shared" si="24"/>
        <v>475.00000000000182</v>
      </c>
      <c r="G77" s="2"/>
      <c r="H77" s="2">
        <v>62</v>
      </c>
      <c r="I77" s="7">
        <f t="shared" si="25"/>
        <v>36588.651240196079</v>
      </c>
      <c r="J77" s="6">
        <f t="shared" si="26"/>
        <v>736970.68815240997</v>
      </c>
      <c r="K77" s="7">
        <f t="shared" si="27"/>
        <v>5.3204840005397845E-2</v>
      </c>
      <c r="L77" s="7">
        <f t="shared" si="28"/>
        <v>7.2193970344713043E-8</v>
      </c>
      <c r="M77" s="7">
        <f>SUM(L$16:L77)</f>
        <v>4.0934436665257756E-6</v>
      </c>
      <c r="N77" s="7">
        <f t="shared" si="29"/>
        <v>-469.16154361558858</v>
      </c>
      <c r="O77" s="6"/>
      <c r="P77" s="6">
        <v>62</v>
      </c>
      <c r="Q77" s="25">
        <f t="shared" si="30"/>
        <v>25245.5725802415</v>
      </c>
      <c r="R77" s="24">
        <f t="shared" si="31"/>
        <v>637163.19345520507</v>
      </c>
      <c r="S77" s="25">
        <f t="shared" si="32"/>
        <v>5.3204840005397845E-2</v>
      </c>
      <c r="T77" s="25">
        <f t="shared" si="33"/>
        <v>8.3502689031484903E-8</v>
      </c>
      <c r="U77" s="25">
        <f>SUM(T$16:T77)</f>
        <v>4.4534080525753738E-6</v>
      </c>
      <c r="V77" s="25">
        <f t="shared" si="34"/>
        <v>-256.09958922138338</v>
      </c>
      <c r="W77" s="24"/>
      <c r="X77" s="24">
        <v>62</v>
      </c>
      <c r="Y77" s="29">
        <f t="shared" si="35"/>
        <v>19823.366530580075</v>
      </c>
      <c r="Z77" s="28">
        <f t="shared" si="36"/>
        <v>589713.4779089723</v>
      </c>
      <c r="AA77" s="29">
        <f t="shared" si="37"/>
        <v>5.3204840005397845E-2</v>
      </c>
      <c r="AB77" s="29">
        <f t="shared" si="38"/>
        <v>9.0221509255738098E-8</v>
      </c>
      <c r="AC77" s="29">
        <f>SUM(AB$16:AB77)</f>
        <v>4.7119460185887214E-6</v>
      </c>
      <c r="AD77" s="29">
        <f t="shared" si="39"/>
        <v>-245.91312469006542</v>
      </c>
      <c r="AE77" s="28"/>
      <c r="AF77" s="28">
        <v>62</v>
      </c>
    </row>
    <row r="78" spans="1:32">
      <c r="A78" s="3">
        <f t="shared" si="20"/>
        <v>49449.999999999702</v>
      </c>
      <c r="B78" s="2">
        <f t="shared" si="21"/>
        <v>825596.45762780856</v>
      </c>
      <c r="C78" s="3">
        <f t="shared" si="22"/>
        <v>5.3462229657955558E-2</v>
      </c>
      <c r="D78" s="3">
        <f t="shared" si="23"/>
        <v>6.4755885474083686E-8</v>
      </c>
      <c r="E78" s="3">
        <f>SUM(D$16:D78)</f>
        <v>4.0796207848672727E-6</v>
      </c>
      <c r="F78" s="3">
        <f t="shared" si="24"/>
        <v>-475.00000000000455</v>
      </c>
      <c r="G78" s="2"/>
      <c r="H78" s="2">
        <v>63</v>
      </c>
      <c r="I78" s="7">
        <f t="shared" si="25"/>
        <v>36119.489696580487</v>
      </c>
      <c r="J78" s="6">
        <f t="shared" si="26"/>
        <v>732230.50455173047</v>
      </c>
      <c r="K78" s="7">
        <f t="shared" si="27"/>
        <v>5.3462229657955558E-2</v>
      </c>
      <c r="L78" s="7">
        <f t="shared" si="28"/>
        <v>7.3012841346571589E-8</v>
      </c>
      <c r="M78" s="7">
        <f>SUM(L$16:L78)</f>
        <v>4.1664565078723471E-6</v>
      </c>
      <c r="N78" s="7">
        <f t="shared" si="29"/>
        <v>364.60500769361232</v>
      </c>
      <c r="O78" s="6"/>
      <c r="P78" s="6">
        <v>63</v>
      </c>
      <c r="Q78" s="25">
        <f t="shared" si="30"/>
        <v>24989.472991020117</v>
      </c>
      <c r="R78" s="24">
        <f t="shared" si="31"/>
        <v>633923.15650985145</v>
      </c>
      <c r="S78" s="25">
        <f t="shared" si="32"/>
        <v>5.3462229657955558E-2</v>
      </c>
      <c r="T78" s="25">
        <f t="shared" si="33"/>
        <v>8.4335505193246133E-8</v>
      </c>
      <c r="U78" s="25">
        <f>SUM(T$16:T78)</f>
        <v>4.5377435577686198E-6</v>
      </c>
      <c r="V78" s="25">
        <f t="shared" si="34"/>
        <v>498.27212016519121</v>
      </c>
      <c r="W78" s="24"/>
      <c r="X78" s="24">
        <v>63</v>
      </c>
      <c r="Y78" s="29">
        <f t="shared" si="35"/>
        <v>19577.45340589001</v>
      </c>
      <c r="Z78" s="28">
        <f t="shared" si="36"/>
        <v>586044.30191497365</v>
      </c>
      <c r="AA78" s="29">
        <f t="shared" si="37"/>
        <v>5.3462229657955558E-2</v>
      </c>
      <c r="AB78" s="29">
        <f t="shared" si="38"/>
        <v>9.1225577116373248E-8</v>
      </c>
      <c r="AC78" s="29">
        <f>SUM(AB$16:AB78)</f>
        <v>4.8031715957050944E-6</v>
      </c>
      <c r="AD78" s="29">
        <f t="shared" si="39"/>
        <v>487.11092428618645</v>
      </c>
      <c r="AE78" s="28"/>
      <c r="AF78" s="28">
        <v>63</v>
      </c>
    </row>
    <row r="79" spans="1:32">
      <c r="A79" s="3">
        <f t="shared" si="20"/>
        <v>49924.999999999709</v>
      </c>
      <c r="B79" s="2">
        <f t="shared" si="21"/>
        <v>829552.18137204903</v>
      </c>
      <c r="C79" s="3">
        <f t="shared" si="22"/>
        <v>5.3718386051704703E-2</v>
      </c>
      <c r="D79" s="3">
        <f t="shared" si="23"/>
        <v>6.4755885474083686E-8</v>
      </c>
      <c r="E79" s="3">
        <f>SUM(D$16:D79)</f>
        <v>4.1443766703413568E-6</v>
      </c>
      <c r="F79" s="3">
        <f t="shared" si="24"/>
        <v>475.00000000000733</v>
      </c>
      <c r="G79" s="2"/>
      <c r="H79" s="2">
        <v>64</v>
      </c>
      <c r="I79" s="7">
        <f t="shared" si="25"/>
        <v>35754.884688886872</v>
      </c>
      <c r="J79" s="6">
        <f t="shared" si="26"/>
        <v>728525.412484064</v>
      </c>
      <c r="K79" s="7">
        <f t="shared" si="27"/>
        <v>5.3718386051704703E-2</v>
      </c>
      <c r="L79" s="7">
        <f t="shared" si="28"/>
        <v>7.3735775212755205E-8</v>
      </c>
      <c r="M79" s="7">
        <f>SUM(L$16:L79)</f>
        <v>4.240192283085102E-6</v>
      </c>
      <c r="N79" s="7">
        <f t="shared" si="29"/>
        <v>-186.16249019753849</v>
      </c>
      <c r="O79" s="6"/>
      <c r="P79" s="6">
        <v>64</v>
      </c>
      <c r="Q79" s="25">
        <f t="shared" si="30"/>
        <v>24491.200870854926</v>
      </c>
      <c r="R79" s="24">
        <f t="shared" si="31"/>
        <v>627571.34853693249</v>
      </c>
      <c r="S79" s="25">
        <f t="shared" si="32"/>
        <v>5.3718386051704703E-2</v>
      </c>
      <c r="T79" s="25">
        <f t="shared" si="33"/>
        <v>8.5597257071947708E-8</v>
      </c>
      <c r="U79" s="25">
        <f>SUM(T$16:T79)</f>
        <v>4.6233408148405679E-6</v>
      </c>
      <c r="V79" s="25">
        <f t="shared" si="34"/>
        <v>-299.73920700316989</v>
      </c>
      <c r="W79" s="24"/>
      <c r="X79" s="24">
        <v>64</v>
      </c>
      <c r="Y79" s="29">
        <f t="shared" si="35"/>
        <v>19090.342481603824</v>
      </c>
      <c r="Z79" s="28">
        <f t="shared" si="36"/>
        <v>578707.62952704413</v>
      </c>
      <c r="AA79" s="29">
        <f t="shared" si="37"/>
        <v>5.3718386051704703E-2</v>
      </c>
      <c r="AB79" s="29">
        <f t="shared" si="38"/>
        <v>9.2824741390754959E-8</v>
      </c>
      <c r="AC79" s="29">
        <f>SUM(AB$16:AB79)</f>
        <v>4.8959963370958494E-6</v>
      </c>
      <c r="AD79" s="29">
        <f t="shared" si="39"/>
        <v>9.2484745964097961</v>
      </c>
      <c r="AE79" s="28"/>
      <c r="AF79" s="28">
        <v>64</v>
      </c>
    </row>
    <row r="80" spans="1:32">
      <c r="A80" s="3">
        <f t="shared" si="20"/>
        <v>50399.999999999716</v>
      </c>
      <c r="B80" s="2">
        <f t="shared" si="21"/>
        <v>833489.13153721706</v>
      </c>
      <c r="C80" s="3">
        <f t="shared" si="22"/>
        <v>5.3973326745717504E-2</v>
      </c>
      <c r="D80" s="3">
        <f t="shared" si="23"/>
        <v>6.4755885474083686E-8</v>
      </c>
      <c r="E80" s="3">
        <f>SUM(D$16:D80)</f>
        <v>4.2091325558154408E-6</v>
      </c>
      <c r="F80" s="3">
        <f t="shared" si="24"/>
        <v>-475.00000000001006</v>
      </c>
      <c r="G80" s="2"/>
      <c r="H80" s="2">
        <v>65</v>
      </c>
      <c r="I80" s="7">
        <f t="shared" si="25"/>
        <v>35568.722198689335</v>
      </c>
      <c r="J80" s="6">
        <f t="shared" si="26"/>
        <v>726626.35584622645</v>
      </c>
      <c r="K80" s="7">
        <f t="shared" si="27"/>
        <v>5.3973326745717504E-2</v>
      </c>
      <c r="L80" s="7">
        <f t="shared" si="28"/>
        <v>7.4279340835167421E-8</v>
      </c>
      <c r="M80" s="7">
        <f>SUM(L$16:L80)</f>
        <v>4.3144716239202691E-6</v>
      </c>
      <c r="N80" s="7">
        <f t="shared" si="29"/>
        <v>-40.212436231189017</v>
      </c>
      <c r="O80" s="6"/>
      <c r="P80" s="6">
        <v>65</v>
      </c>
      <c r="Q80" s="25">
        <f t="shared" si="30"/>
        <v>24191.461663851755</v>
      </c>
      <c r="R80" s="24">
        <f t="shared" si="31"/>
        <v>623719.21334339969</v>
      </c>
      <c r="S80" s="25">
        <f t="shared" si="32"/>
        <v>5.3973326745717504E-2</v>
      </c>
      <c r="T80" s="25">
        <f t="shared" si="33"/>
        <v>8.6534654682830054E-8</v>
      </c>
      <c r="U80" s="25">
        <f>SUM(T$16:T80)</f>
        <v>4.709875469523398E-6</v>
      </c>
      <c r="V80" s="25">
        <f t="shared" si="34"/>
        <v>-201.01578342281533</v>
      </c>
      <c r="W80" s="24"/>
      <c r="X80" s="24">
        <v>65</v>
      </c>
      <c r="Y80" s="29">
        <f t="shared" si="35"/>
        <v>19099.590956200234</v>
      </c>
      <c r="Z80" s="28">
        <f t="shared" si="36"/>
        <v>578847.79240645957</v>
      </c>
      <c r="AA80" s="29">
        <f t="shared" si="37"/>
        <v>5.3973326745717504E-2</v>
      </c>
      <c r="AB80" s="29">
        <f t="shared" si="38"/>
        <v>9.3242692558837853E-8</v>
      </c>
      <c r="AC80" s="29">
        <f>SUM(AB$16:AB80)</f>
        <v>4.9892390296546875E-6</v>
      </c>
      <c r="AD80" s="29">
        <f t="shared" si="39"/>
        <v>-492.76884037604174</v>
      </c>
      <c r="AE80" s="28"/>
      <c r="AF80" s="28">
        <v>65</v>
      </c>
    </row>
    <row r="81" spans="1:32">
      <c r="A81" s="3">
        <f t="shared" si="20"/>
        <v>50874.999999999724</v>
      </c>
      <c r="B81" s="2">
        <f t="shared" si="21"/>
        <v>837407.57290712593</v>
      </c>
      <c r="C81" s="3">
        <f t="shared" si="22"/>
        <v>5.4227068886304235E-2</v>
      </c>
      <c r="D81" s="3">
        <f t="shared" si="23"/>
        <v>6.4755885474083686E-8</v>
      </c>
      <c r="E81" s="3">
        <f>SUM(D$16:D81)</f>
        <v>4.2738884412895249E-6</v>
      </c>
      <c r="F81" s="3">
        <f t="shared" si="24"/>
        <v>475.00000000001279</v>
      </c>
      <c r="G81" s="2"/>
      <c r="H81" s="2">
        <v>66</v>
      </c>
      <c r="I81" s="7">
        <f t="shared" si="25"/>
        <v>35608.934634920523</v>
      </c>
      <c r="J81" s="6">
        <f t="shared" si="26"/>
        <v>727036.98575236904</v>
      </c>
      <c r="K81" s="7">
        <f t="shared" si="27"/>
        <v>5.4227068886304235E-2</v>
      </c>
      <c r="L81" s="7">
        <f t="shared" si="28"/>
        <v>7.458639649561671E-8</v>
      </c>
      <c r="M81" s="7">
        <f>SUM(L$16:L81)</f>
        <v>4.3890580204158862E-6</v>
      </c>
      <c r="N81" s="7">
        <f t="shared" si="29"/>
        <v>264.50482740966095</v>
      </c>
      <c r="O81" s="6"/>
      <c r="P81" s="6">
        <v>66</v>
      </c>
      <c r="Q81" s="25">
        <f t="shared" si="30"/>
        <v>24392.47744727457</v>
      </c>
      <c r="R81" s="24">
        <f t="shared" si="31"/>
        <v>626305.2090299516</v>
      </c>
      <c r="S81" s="25">
        <f t="shared" si="32"/>
        <v>5.4227068886304235E-2</v>
      </c>
      <c r="T81" s="25">
        <f t="shared" si="33"/>
        <v>8.658249700699991E-8</v>
      </c>
      <c r="U81" s="25">
        <f>SUM(T$16:T81)</f>
        <v>4.7964579665303976E-6</v>
      </c>
      <c r="V81" s="25">
        <f t="shared" si="34"/>
        <v>497.59323831494032</v>
      </c>
      <c r="W81" s="24"/>
      <c r="X81" s="24">
        <v>66</v>
      </c>
      <c r="Y81" s="29">
        <f t="shared" si="35"/>
        <v>19592.359796576275</v>
      </c>
      <c r="Z81" s="28">
        <f t="shared" si="36"/>
        <v>586267.36828887369</v>
      </c>
      <c r="AA81" s="29">
        <f t="shared" si="37"/>
        <v>5.4227068886304235E-2</v>
      </c>
      <c r="AB81" s="29">
        <f t="shared" si="38"/>
        <v>9.249545824898228E-8</v>
      </c>
      <c r="AC81" s="29">
        <f>SUM(AB$16:AB81)</f>
        <v>5.0817344879036701E-6</v>
      </c>
      <c r="AD81" s="29">
        <f t="shared" si="39"/>
        <v>192.5452146426808</v>
      </c>
      <c r="AE81" s="28"/>
      <c r="AF81" s="28">
        <v>66</v>
      </c>
    </row>
    <row r="82" spans="1:32">
      <c r="A82" s="3">
        <f t="shared" si="20"/>
        <v>51349.999999999738</v>
      </c>
      <c r="B82" s="2">
        <f t="shared" si="21"/>
        <v>841307.76409928757</v>
      </c>
      <c r="C82" s="3">
        <f t="shared" si="22"/>
        <v>5.4479629220470879E-2</v>
      </c>
      <c r="D82" s="3">
        <f t="shared" si="23"/>
        <v>6.4755885474083686E-8</v>
      </c>
      <c r="E82" s="3">
        <f>SUM(D$16:D82)</f>
        <v>4.338644326763609E-6</v>
      </c>
      <c r="F82" s="3">
        <f t="shared" si="24"/>
        <v>-475.00000000001558</v>
      </c>
      <c r="G82" s="2"/>
      <c r="H82" s="2">
        <v>67</v>
      </c>
      <c r="I82" s="7">
        <f t="shared" si="25"/>
        <v>35873.439462330185</v>
      </c>
      <c r="J82" s="6">
        <f t="shared" si="26"/>
        <v>729732.22224793315</v>
      </c>
      <c r="K82" s="7">
        <f t="shared" si="27"/>
        <v>5.4479629220470879E-2</v>
      </c>
      <c r="L82" s="7">
        <f t="shared" si="28"/>
        <v>7.4657014668540886E-8</v>
      </c>
      <c r="M82" s="7">
        <f>SUM(L$16:L82)</f>
        <v>4.4637150350844269E-6</v>
      </c>
      <c r="N82" s="7">
        <f t="shared" si="29"/>
        <v>-430.63925570653578</v>
      </c>
      <c r="O82" s="6"/>
      <c r="P82" s="6">
        <v>67</v>
      </c>
      <c r="Q82" s="25">
        <f t="shared" si="30"/>
        <v>24890.070685589511</v>
      </c>
      <c r="R82" s="24">
        <f t="shared" si="31"/>
        <v>632661.1008561023</v>
      </c>
      <c r="S82" s="25">
        <f t="shared" si="32"/>
        <v>5.4479629220470879E-2</v>
      </c>
      <c r="T82" s="25">
        <f t="shared" si="33"/>
        <v>8.6111868023417769E-8</v>
      </c>
      <c r="U82" s="25">
        <f>SUM(T$16:T82)</f>
        <v>4.8825698345538157E-6</v>
      </c>
      <c r="V82" s="25">
        <f t="shared" si="34"/>
        <v>-295.73497877601022</v>
      </c>
      <c r="W82" s="24"/>
      <c r="X82" s="24">
        <v>67</v>
      </c>
      <c r="Y82" s="29">
        <f t="shared" si="35"/>
        <v>19784.905011218954</v>
      </c>
      <c r="Z82" s="28">
        <f t="shared" si="36"/>
        <v>589141.1157772463</v>
      </c>
      <c r="AA82" s="29">
        <f t="shared" si="37"/>
        <v>5.4479629220470879E-2</v>
      </c>
      <c r="AB82" s="29">
        <f t="shared" si="38"/>
        <v>9.2472970840944627E-8</v>
      </c>
      <c r="AC82" s="29">
        <f>SUM(AB$16:AB82)</f>
        <v>5.1742074587446149E-6</v>
      </c>
      <c r="AD82" s="29">
        <f t="shared" si="39"/>
        <v>406.52497751158194</v>
      </c>
      <c r="AE82" s="28"/>
      <c r="AF82" s="28">
        <v>67</v>
      </c>
    </row>
    <row r="83" spans="1:32">
      <c r="A83" s="3">
        <f t="shared" si="20"/>
        <v>51824.999999999753</v>
      </c>
      <c r="B83" s="2">
        <f t="shared" si="21"/>
        <v>845189.9577641004</v>
      </c>
      <c r="C83" s="3">
        <f t="shared" si="22"/>
        <v>5.4731024108817722E-2</v>
      </c>
      <c r="D83" s="3">
        <f t="shared" si="23"/>
        <v>6.4755885474083699E-8</v>
      </c>
      <c r="E83" s="3">
        <f>SUM(D$16:D83)</f>
        <v>4.4034002122376931E-6</v>
      </c>
      <c r="F83" s="3">
        <f t="shared" si="24"/>
        <v>475.0000000000183</v>
      </c>
      <c r="G83" s="2"/>
      <c r="H83" s="2">
        <v>68</v>
      </c>
      <c r="I83" s="7">
        <f t="shared" si="25"/>
        <v>36304.078718036719</v>
      </c>
      <c r="J83" s="6">
        <f t="shared" si="26"/>
        <v>734099.15589446225</v>
      </c>
      <c r="K83" s="7">
        <f t="shared" si="27"/>
        <v>5.4731024108817722E-2</v>
      </c>
      <c r="L83" s="7">
        <f t="shared" si="28"/>
        <v>7.4555356274903725E-8</v>
      </c>
      <c r="M83" s="7">
        <f>SUM(L$16:L83)</f>
        <v>4.5382703913593309E-6</v>
      </c>
      <c r="N83" s="7">
        <f t="shared" si="29"/>
        <v>499.17077505887158</v>
      </c>
      <c r="O83" s="6"/>
      <c r="P83" s="6">
        <v>68</v>
      </c>
      <c r="Q83" s="25">
        <f t="shared" si="30"/>
        <v>25185.805664365522</v>
      </c>
      <c r="R83" s="24">
        <f t="shared" si="31"/>
        <v>636408.52955935732</v>
      </c>
      <c r="S83" s="25">
        <f t="shared" si="32"/>
        <v>5.4731024108817722E-2</v>
      </c>
      <c r="T83" s="25">
        <f t="shared" si="33"/>
        <v>8.5999828045536902E-8</v>
      </c>
      <c r="U83" s="25">
        <f>SUM(T$16:T83)</f>
        <v>4.9685696625993525E-6</v>
      </c>
      <c r="V83" s="25">
        <f t="shared" si="34"/>
        <v>-193.67542802821146</v>
      </c>
      <c r="W83" s="24"/>
      <c r="X83" s="24">
        <v>68</v>
      </c>
      <c r="Y83" s="29">
        <f t="shared" si="35"/>
        <v>19378.380033707374</v>
      </c>
      <c r="Z83" s="28">
        <f t="shared" si="36"/>
        <v>583057.09235094686</v>
      </c>
      <c r="AA83" s="29">
        <f t="shared" si="37"/>
        <v>5.4731024108817722E-2</v>
      </c>
      <c r="AB83" s="29">
        <f t="shared" si="38"/>
        <v>9.3869065014090713E-8</v>
      </c>
      <c r="AC83" s="29">
        <f>SUM(AB$16:AB83)</f>
        <v>5.2680765237587053E-6</v>
      </c>
      <c r="AD83" s="29">
        <f t="shared" si="39"/>
        <v>-351.57305499868642</v>
      </c>
      <c r="AE83" s="28"/>
      <c r="AF83" s="28">
        <v>68</v>
      </c>
    </row>
    <row r="84" spans="1:32">
      <c r="A84" s="3">
        <f t="shared" si="20"/>
        <v>52299.999999999774</v>
      </c>
      <c r="B84" s="2">
        <f t="shared" si="21"/>
        <v>849054.40077584027</v>
      </c>
      <c r="C84" s="3">
        <f t="shared" si="22"/>
        <v>5.4981269537907072E-2</v>
      </c>
      <c r="D84" s="3">
        <f t="shared" si="23"/>
        <v>6.4755885474083699E-8</v>
      </c>
      <c r="E84" s="3">
        <f>SUM(D$16:D84)</f>
        <v>4.4681560977117772E-6</v>
      </c>
      <c r="F84" s="3">
        <f t="shared" si="24"/>
        <v>-475.00000000002109</v>
      </c>
      <c r="G84" s="2"/>
      <c r="H84" s="2">
        <v>69</v>
      </c>
      <c r="I84" s="7">
        <f t="shared" si="25"/>
        <v>36803.249493095587</v>
      </c>
      <c r="J84" s="6">
        <f t="shared" si="26"/>
        <v>739128.75351931935</v>
      </c>
      <c r="K84" s="7">
        <f t="shared" si="27"/>
        <v>5.4981269537907072E-2</v>
      </c>
      <c r="L84" s="7">
        <f t="shared" si="28"/>
        <v>7.4386592695950333E-8</v>
      </c>
      <c r="M84" s="7">
        <f>SUM(L$16:L84)</f>
        <v>4.6126569840552813E-6</v>
      </c>
      <c r="N84" s="7">
        <f t="shared" si="29"/>
        <v>-458.63463121227028</v>
      </c>
      <c r="O84" s="6"/>
      <c r="P84" s="6">
        <v>69</v>
      </c>
      <c r="Q84" s="25">
        <f t="shared" si="30"/>
        <v>24992.130236337311</v>
      </c>
      <c r="R84" s="24">
        <f t="shared" si="31"/>
        <v>633956.85959278978</v>
      </c>
      <c r="S84" s="25">
        <f t="shared" si="32"/>
        <v>5.4981269537907072E-2</v>
      </c>
      <c r="T84" s="25">
        <f t="shared" si="33"/>
        <v>8.6727146659826748E-8</v>
      </c>
      <c r="U84" s="25">
        <f>SUM(T$16:T84)</f>
        <v>5.0552968092591788E-6</v>
      </c>
      <c r="V84" s="25">
        <f t="shared" si="34"/>
        <v>497.13420295970548</v>
      </c>
      <c r="W84" s="24"/>
      <c r="X84" s="24">
        <v>69</v>
      </c>
      <c r="Y84" s="29">
        <f t="shared" si="35"/>
        <v>19026.806978708686</v>
      </c>
      <c r="Z84" s="28">
        <f t="shared" si="36"/>
        <v>577743.81433970458</v>
      </c>
      <c r="AA84" s="29">
        <f t="shared" si="37"/>
        <v>5.4981269537907072E-2</v>
      </c>
      <c r="AB84" s="29">
        <f t="shared" si="38"/>
        <v>9.5165483685436608E-8</v>
      </c>
      <c r="AC84" s="29">
        <f>SUM(AB$16:AB84)</f>
        <v>5.3632420074441419E-6</v>
      </c>
      <c r="AD84" s="29">
        <f t="shared" si="39"/>
        <v>-320.38115478676434</v>
      </c>
      <c r="AE84" s="28"/>
      <c r="AF84" s="28">
        <v>69</v>
      </c>
    </row>
    <row r="85" spans="1:32">
      <c r="A85" s="3">
        <f t="shared" si="20"/>
        <v>52774.999999999796</v>
      </c>
      <c r="B85" s="2">
        <f t="shared" si="21"/>
        <v>852901.33441586338</v>
      </c>
      <c r="C85" s="3">
        <f t="shared" si="22"/>
        <v>5.5230381132126798E-2</v>
      </c>
      <c r="D85" s="3">
        <f t="shared" si="23"/>
        <v>6.4755885474083686E-8</v>
      </c>
      <c r="E85" s="3">
        <f>SUM(D$16:D85)</f>
        <v>4.5329119831858613E-6</v>
      </c>
      <c r="F85" s="3">
        <f t="shared" si="24"/>
        <v>475.00000000002387</v>
      </c>
      <c r="G85" s="2"/>
      <c r="H85" s="2">
        <v>70</v>
      </c>
      <c r="I85" s="7">
        <f t="shared" si="25"/>
        <v>37261.884124307857</v>
      </c>
      <c r="J85" s="6">
        <f t="shared" si="26"/>
        <v>743719.93053944735</v>
      </c>
      <c r="K85" s="7">
        <f t="shared" si="27"/>
        <v>5.5230381132126798E-2</v>
      </c>
      <c r="L85" s="7">
        <f t="shared" si="28"/>
        <v>7.4262338367167569E-8</v>
      </c>
      <c r="M85" s="7">
        <f>SUM(L$16:L85)</f>
        <v>4.6869193224224488E-6</v>
      </c>
      <c r="N85" s="7">
        <f t="shared" si="29"/>
        <v>322.09701233736018</v>
      </c>
      <c r="O85" s="6"/>
      <c r="P85" s="6">
        <v>70</v>
      </c>
      <c r="Q85" s="25">
        <f t="shared" si="30"/>
        <v>24494.996033377603</v>
      </c>
      <c r="R85" s="24">
        <f t="shared" si="31"/>
        <v>627619.97095878539</v>
      </c>
      <c r="S85" s="25">
        <f t="shared" si="32"/>
        <v>5.5230381132126798E-2</v>
      </c>
      <c r="T85" s="25">
        <f t="shared" si="33"/>
        <v>8.799971907801779E-8</v>
      </c>
      <c r="U85" s="25">
        <f>SUM(T$16:T85)</f>
        <v>5.1432965283371967E-6</v>
      </c>
      <c r="V85" s="25">
        <f t="shared" si="34"/>
        <v>-261.4515650250658</v>
      </c>
      <c r="W85" s="24"/>
      <c r="X85" s="24">
        <v>70</v>
      </c>
      <c r="Y85" s="29">
        <f t="shared" si="35"/>
        <v>19347.188133495449</v>
      </c>
      <c r="Z85" s="28">
        <f t="shared" si="36"/>
        <v>582587.65210552909</v>
      </c>
      <c r="AA85" s="29">
        <f t="shared" si="37"/>
        <v>5.5230381132126798E-2</v>
      </c>
      <c r="AB85" s="29">
        <f t="shared" si="38"/>
        <v>9.4801839573013199E-8</v>
      </c>
      <c r="AC85" s="29">
        <f>SUM(AB$16:AB85)</f>
        <v>5.4580438470171554E-6</v>
      </c>
      <c r="AD85" s="29">
        <f t="shared" si="39"/>
        <v>417.58465786783353</v>
      </c>
      <c r="AE85" s="28"/>
      <c r="AF85" s="28">
        <v>70</v>
      </c>
    </row>
    <row r="86" spans="1:32">
      <c r="A86" s="3">
        <f t="shared" si="20"/>
        <v>53249.999999999818</v>
      </c>
      <c r="B86" s="2">
        <f t="shared" si="21"/>
        <v>856730.9945484054</v>
      </c>
      <c r="C86" s="3">
        <f t="shared" si="22"/>
        <v>5.5478374165074354E-2</v>
      </c>
      <c r="D86" s="3">
        <f t="shared" si="23"/>
        <v>6.4755885474083686E-8</v>
      </c>
      <c r="E86" s="3">
        <f>SUM(D$16:D86)</f>
        <v>4.5976678686599453E-6</v>
      </c>
      <c r="F86" s="3">
        <f t="shared" si="24"/>
        <v>-475.00000000002655</v>
      </c>
      <c r="G86" s="2"/>
      <c r="H86" s="2">
        <v>71</v>
      </c>
      <c r="I86" s="7">
        <f t="shared" si="25"/>
        <v>37583.98113664522</v>
      </c>
      <c r="J86" s="6">
        <f t="shared" si="26"/>
        <v>746927.42423845618</v>
      </c>
      <c r="K86" s="7">
        <f t="shared" si="27"/>
        <v>5.5478374165074354E-2</v>
      </c>
      <c r="L86" s="7">
        <f t="shared" si="28"/>
        <v>7.4275454836376334E-8</v>
      </c>
      <c r="M86" s="7">
        <f>SUM(L$16:L86)</f>
        <v>4.7611947772588247E-6</v>
      </c>
      <c r="N86" s="7">
        <f t="shared" si="29"/>
        <v>-117.94431759163882</v>
      </c>
      <c r="O86" s="6"/>
      <c r="P86" s="6">
        <v>71</v>
      </c>
      <c r="Q86" s="25">
        <f t="shared" si="30"/>
        <v>24233.544468352538</v>
      </c>
      <c r="R86" s="24">
        <f t="shared" si="31"/>
        <v>624261.48005280644</v>
      </c>
      <c r="S86" s="25">
        <f t="shared" si="32"/>
        <v>5.5478374165074354E-2</v>
      </c>
      <c r="T86" s="25">
        <f t="shared" si="33"/>
        <v>8.8870410777838514E-8</v>
      </c>
      <c r="U86" s="25">
        <f>SUM(T$16:T86)</f>
        <v>5.2321669391150348E-6</v>
      </c>
      <c r="V86" s="25">
        <f t="shared" si="34"/>
        <v>-290.37446397995552</v>
      </c>
      <c r="W86" s="24"/>
      <c r="X86" s="24">
        <v>71</v>
      </c>
      <c r="Y86" s="29">
        <f t="shared" si="35"/>
        <v>19764.772791363281</v>
      </c>
      <c r="Z86" s="28">
        <f t="shared" si="36"/>
        <v>588841.29787996132</v>
      </c>
      <c r="AA86" s="29">
        <f t="shared" si="37"/>
        <v>5.5478374165074354E-2</v>
      </c>
      <c r="AB86" s="29">
        <f t="shared" si="38"/>
        <v>9.421617397559629E-8</v>
      </c>
      <c r="AC86" s="29">
        <f>SUM(AB$16:AB86)</f>
        <v>5.5522600209927518E-6</v>
      </c>
      <c r="AD86" s="29">
        <f t="shared" si="39"/>
        <v>213.33497034619361</v>
      </c>
      <c r="AE86" s="28"/>
      <c r="AF86" s="28">
        <v>71</v>
      </c>
    </row>
    <row r="87" spans="1:32">
      <c r="A87" s="3">
        <f t="shared" si="20"/>
        <v>53724.999999999847</v>
      </c>
      <c r="B87" s="2">
        <f t="shared" si="21"/>
        <v>860543.61178933829</v>
      </c>
      <c r="C87" s="3">
        <f t="shared" si="22"/>
        <v>5.5725263570484719E-2</v>
      </c>
      <c r="D87" s="3">
        <f t="shared" si="23"/>
        <v>6.4755885474083686E-8</v>
      </c>
      <c r="E87" s="3">
        <f>SUM(D$16:D87)</f>
        <v>4.6624237541340294E-6</v>
      </c>
      <c r="F87" s="3">
        <f t="shared" si="24"/>
        <v>475.00000000002933</v>
      </c>
      <c r="G87" s="2"/>
      <c r="H87" s="2">
        <v>72</v>
      </c>
      <c r="I87" s="7">
        <f t="shared" si="25"/>
        <v>37701.925454236858</v>
      </c>
      <c r="J87" s="6">
        <f t="shared" si="26"/>
        <v>748098.49282051506</v>
      </c>
      <c r="K87" s="7">
        <f t="shared" si="27"/>
        <v>5.5725263570484719E-2</v>
      </c>
      <c r="L87" s="7">
        <f t="shared" si="28"/>
        <v>7.4489207110131696E-8</v>
      </c>
      <c r="M87" s="7">
        <f>SUM(L$16:L87)</f>
        <v>4.8356839843689562E-6</v>
      </c>
      <c r="N87" s="7">
        <f t="shared" si="29"/>
        <v>-115.97083328658275</v>
      </c>
      <c r="O87" s="6"/>
      <c r="P87" s="6">
        <v>72</v>
      </c>
      <c r="Q87" s="25">
        <f t="shared" si="30"/>
        <v>24523.918932332494</v>
      </c>
      <c r="R87" s="24">
        <f t="shared" si="31"/>
        <v>627990.39832364686</v>
      </c>
      <c r="S87" s="25">
        <f t="shared" si="32"/>
        <v>5.5725263570484719E-2</v>
      </c>
      <c r="T87" s="25">
        <f t="shared" si="33"/>
        <v>8.8735852839848097E-8</v>
      </c>
      <c r="U87" s="25">
        <f>SUM(T$16:T87)</f>
        <v>5.3209027919548829E-6</v>
      </c>
      <c r="V87" s="25">
        <f t="shared" si="34"/>
        <v>488.78226656378229</v>
      </c>
      <c r="W87" s="24"/>
      <c r="X87" s="24">
        <v>72</v>
      </c>
      <c r="Y87" s="29">
        <f t="shared" si="35"/>
        <v>19551.437821017087</v>
      </c>
      <c r="Z87" s="28">
        <f t="shared" si="36"/>
        <v>585654.78869915917</v>
      </c>
      <c r="AA87" s="29">
        <f t="shared" si="37"/>
        <v>5.5725263570484719E-2</v>
      </c>
      <c r="AB87" s="29">
        <f t="shared" si="38"/>
        <v>9.515035929999E-8</v>
      </c>
      <c r="AC87" s="29">
        <f>SUM(AB$16:AB87)</f>
        <v>5.6474103802927417E-6</v>
      </c>
      <c r="AD87" s="29">
        <f t="shared" si="39"/>
        <v>-470.60858198425984</v>
      </c>
      <c r="AE87" s="28"/>
      <c r="AF87" s="28">
        <v>72</v>
      </c>
    </row>
    <row r="88" spans="1:32">
      <c r="A88" s="3">
        <f t="shared" si="20"/>
        <v>54199.999999999876</v>
      </c>
      <c r="B88" s="2">
        <f t="shared" si="21"/>
        <v>864339.4116682281</v>
      </c>
      <c r="C88" s="3">
        <f t="shared" si="22"/>
        <v>5.5971063952724658E-2</v>
      </c>
      <c r="D88" s="3">
        <f t="shared" si="23"/>
        <v>6.4755885474083699E-8</v>
      </c>
      <c r="E88" s="3">
        <f>SUM(D$16:D88)</f>
        <v>4.7271796396081135E-6</v>
      </c>
      <c r="F88" s="3">
        <f t="shared" si="24"/>
        <v>-475.00000000003212</v>
      </c>
      <c r="G88" s="2"/>
      <c r="H88" s="2">
        <v>73</v>
      </c>
      <c r="I88" s="7">
        <f t="shared" si="25"/>
        <v>37585.954620950273</v>
      </c>
      <c r="J88" s="6">
        <f t="shared" si="26"/>
        <v>746947.03405831289</v>
      </c>
      <c r="K88" s="7">
        <f t="shared" si="27"/>
        <v>5.5971063952724658E-2</v>
      </c>
      <c r="L88" s="7">
        <f t="shared" si="28"/>
        <v>7.4933109578898327E-8</v>
      </c>
      <c r="M88" s="7">
        <f>SUM(L$16:L88)</f>
        <v>4.9106170939478545E-6</v>
      </c>
      <c r="N88" s="7">
        <f t="shared" si="29"/>
        <v>332.61998930038919</v>
      </c>
      <c r="O88" s="6"/>
      <c r="P88" s="6">
        <v>73</v>
      </c>
      <c r="Q88" s="25">
        <f t="shared" si="30"/>
        <v>25012.701198896277</v>
      </c>
      <c r="R88" s="24">
        <f t="shared" si="31"/>
        <v>634217.71011409571</v>
      </c>
      <c r="S88" s="25">
        <f t="shared" si="32"/>
        <v>5.5971063952724658E-2</v>
      </c>
      <c r="T88" s="25">
        <f t="shared" si="33"/>
        <v>8.8252130238771583E-8</v>
      </c>
      <c r="U88" s="25">
        <f>SUM(T$16:T88)</f>
        <v>5.4091549221936542E-6</v>
      </c>
      <c r="V88" s="25">
        <f t="shared" si="34"/>
        <v>-108.46308628464105</v>
      </c>
      <c r="W88" s="24"/>
      <c r="X88" s="24">
        <v>73</v>
      </c>
      <c r="Y88" s="29">
        <f t="shared" si="35"/>
        <v>19080.829239032828</v>
      </c>
      <c r="Z88" s="28">
        <f t="shared" si="36"/>
        <v>578563.41859670216</v>
      </c>
      <c r="AA88" s="29">
        <f t="shared" si="37"/>
        <v>5.5971063952724658E-2</v>
      </c>
      <c r="AB88" s="29">
        <f t="shared" si="38"/>
        <v>9.6741449862975649E-8</v>
      </c>
      <c r="AC88" s="29">
        <f>SUM(AB$16:AB88)</f>
        <v>5.7441518301557176E-6</v>
      </c>
      <c r="AD88" s="29">
        <f t="shared" si="39"/>
        <v>-159.91247914971296</v>
      </c>
      <c r="AE88" s="28"/>
      <c r="AF88" s="28">
        <v>73</v>
      </c>
    </row>
    <row r="89" spans="1:32">
      <c r="A89" s="3">
        <f t="shared" si="20"/>
        <v>54674.999999999905</v>
      </c>
      <c r="B89" s="2">
        <f t="shared" si="21"/>
        <v>868118.61478401569</v>
      </c>
      <c r="C89" s="3">
        <f t="shared" si="22"/>
        <v>5.6215789596873893E-2</v>
      </c>
      <c r="D89" s="3">
        <f t="shared" si="23"/>
        <v>6.4755885474083686E-8</v>
      </c>
      <c r="E89" s="3">
        <f>SUM(D$16:D89)</f>
        <v>4.7919355250821976E-6</v>
      </c>
      <c r="F89" s="3">
        <f t="shared" si="24"/>
        <v>475.00000000003485</v>
      </c>
      <c r="G89" s="2"/>
      <c r="H89" s="2">
        <v>74</v>
      </c>
      <c r="I89" s="7">
        <f t="shared" si="25"/>
        <v>37253.334631649886</v>
      </c>
      <c r="J89" s="6">
        <f t="shared" si="26"/>
        <v>743634.60483730119</v>
      </c>
      <c r="K89" s="7">
        <f t="shared" si="27"/>
        <v>5.6215789596873893E-2</v>
      </c>
      <c r="L89" s="7">
        <f t="shared" si="28"/>
        <v>7.5595983875943031E-8</v>
      </c>
      <c r="M89" s="7">
        <f>SUM(L$16:L89)</f>
        <v>4.9862130778237977E-6</v>
      </c>
      <c r="N89" s="7">
        <f t="shared" si="29"/>
        <v>-475.07490301808321</v>
      </c>
      <c r="O89" s="6"/>
      <c r="P89" s="6">
        <v>74</v>
      </c>
      <c r="Q89" s="25">
        <f t="shared" si="30"/>
        <v>25121.164285180919</v>
      </c>
      <c r="R89" s="24">
        <f t="shared" si="31"/>
        <v>635591.30822940019</v>
      </c>
      <c r="S89" s="25">
        <f t="shared" si="32"/>
        <v>5.6215789596873893E-2</v>
      </c>
      <c r="T89" s="25">
        <f t="shared" si="33"/>
        <v>8.8446441713429258E-8</v>
      </c>
      <c r="U89" s="25">
        <f>SUM(T$16:T89)</f>
        <v>5.497601363907083E-6</v>
      </c>
      <c r="V89" s="25">
        <f t="shared" si="34"/>
        <v>-401.00969621819286</v>
      </c>
      <c r="W89" s="24"/>
      <c r="X89" s="24">
        <v>74</v>
      </c>
      <c r="Y89" s="29">
        <f t="shared" si="35"/>
        <v>19240.74171818254</v>
      </c>
      <c r="Z89" s="28">
        <f t="shared" si="36"/>
        <v>580982.77026128594</v>
      </c>
      <c r="AA89" s="29">
        <f t="shared" si="37"/>
        <v>5.6215789596873893E-2</v>
      </c>
      <c r="AB89" s="29">
        <f t="shared" si="38"/>
        <v>9.6759822277675999E-8</v>
      </c>
      <c r="AC89" s="29">
        <f>SUM(AB$16:AB89)</f>
        <v>5.8409116524333935E-6</v>
      </c>
      <c r="AD89" s="29">
        <f t="shared" si="39"/>
        <v>476.56174151655119</v>
      </c>
      <c r="AE89" s="28"/>
      <c r="AF89" s="28">
        <v>74</v>
      </c>
    </row>
    <row r="90" spans="1:32">
      <c r="A90" s="3">
        <f t="shared" si="20"/>
        <v>55149.999999999942</v>
      </c>
      <c r="B90" s="2">
        <f t="shared" si="21"/>
        <v>871881.43695462262</v>
      </c>
      <c r="C90" s="3">
        <f t="shared" si="22"/>
        <v>5.6459454478413058E-2</v>
      </c>
      <c r="D90" s="3">
        <f t="shared" si="23"/>
        <v>6.4755885474083686E-8</v>
      </c>
      <c r="E90" s="3">
        <f>SUM(D$16:D90)</f>
        <v>4.8566914105562817E-6</v>
      </c>
      <c r="F90" s="3">
        <f t="shared" si="24"/>
        <v>-475.00000000003763</v>
      </c>
      <c r="G90" s="2"/>
      <c r="H90" s="2">
        <v>75</v>
      </c>
      <c r="I90" s="7">
        <f t="shared" si="25"/>
        <v>36778.259728631805</v>
      </c>
      <c r="J90" s="6">
        <f t="shared" si="26"/>
        <v>738877.77310024493</v>
      </c>
      <c r="K90" s="7">
        <f t="shared" si="27"/>
        <v>5.6459454478413058E-2</v>
      </c>
      <c r="L90" s="7">
        <f t="shared" si="28"/>
        <v>7.6412441318292437E-8</v>
      </c>
      <c r="M90" s="7">
        <f>SUM(L$16:L90)</f>
        <v>5.0626255191420902E-6</v>
      </c>
      <c r="N90" s="7">
        <f t="shared" si="29"/>
        <v>484.64977077351693</v>
      </c>
      <c r="O90" s="6"/>
      <c r="P90" s="6">
        <v>75</v>
      </c>
      <c r="Q90" s="25">
        <f t="shared" si="30"/>
        <v>24720.154588962727</v>
      </c>
      <c r="R90" s="24">
        <f t="shared" si="31"/>
        <v>630497.9210007824</v>
      </c>
      <c r="S90" s="25">
        <f t="shared" si="32"/>
        <v>5.6459454478413058E-2</v>
      </c>
      <c r="T90" s="25">
        <f t="shared" si="33"/>
        <v>8.9547407846794463E-8</v>
      </c>
      <c r="U90" s="25">
        <f>SUM(T$16:T90)</f>
        <v>5.5871487717538774E-6</v>
      </c>
      <c r="V90" s="25">
        <f t="shared" si="34"/>
        <v>422.93081792439301</v>
      </c>
      <c r="W90" s="24"/>
      <c r="X90" s="24">
        <v>75</v>
      </c>
      <c r="Y90" s="29">
        <f t="shared" si="35"/>
        <v>19717.303459699091</v>
      </c>
      <c r="Z90" s="28">
        <f t="shared" si="36"/>
        <v>588133.75860122882</v>
      </c>
      <c r="AA90" s="29">
        <f t="shared" si="37"/>
        <v>5.6459454478413058E-2</v>
      </c>
      <c r="AB90" s="29">
        <f t="shared" si="38"/>
        <v>9.5997642802704943E-8</v>
      </c>
      <c r="AC90" s="29">
        <f>SUM(AB$16:AB90)</f>
        <v>5.9369092952360988E-6</v>
      </c>
      <c r="AD90" s="29">
        <f t="shared" si="39"/>
        <v>124.80559563368365</v>
      </c>
      <c r="AE90" s="28"/>
      <c r="AF90" s="28">
        <v>75</v>
      </c>
    </row>
    <row r="91" spans="1:32">
      <c r="A91" s="3">
        <f t="shared" si="20"/>
        <v>55624.999999999978</v>
      </c>
      <c r="B91" s="2">
        <f t="shared" si="21"/>
        <v>875628.08936077263</v>
      </c>
      <c r="C91" s="3">
        <f t="shared" si="22"/>
        <v>5.6702072272536909E-2</v>
      </c>
      <c r="D91" s="3">
        <f t="shared" si="23"/>
        <v>6.4755885474083686E-8</v>
      </c>
      <c r="E91" s="3">
        <f>SUM(D$16:D91)</f>
        <v>4.9214472960303658E-6</v>
      </c>
      <c r="F91" s="3">
        <f t="shared" si="24"/>
        <v>475.00000000004036</v>
      </c>
      <c r="G91" s="2"/>
      <c r="H91" s="2">
        <v>76</v>
      </c>
      <c r="I91" s="7">
        <f t="shared" si="25"/>
        <v>36293.609957858287</v>
      </c>
      <c r="J91" s="6">
        <f t="shared" si="26"/>
        <v>733993.30467350967</v>
      </c>
      <c r="K91" s="7">
        <f t="shared" si="27"/>
        <v>5.6702072272536909E-2</v>
      </c>
      <c r="L91" s="7">
        <f t="shared" si="28"/>
        <v>7.7251484327583577E-8</v>
      </c>
      <c r="M91" s="7">
        <f>SUM(L$16:L91)</f>
        <v>5.1398770034696741E-6</v>
      </c>
      <c r="N91" s="7">
        <f t="shared" si="29"/>
        <v>-328.24246320708073</v>
      </c>
      <c r="O91" s="6"/>
      <c r="P91" s="6">
        <v>76</v>
      </c>
      <c r="Q91" s="25">
        <f t="shared" si="30"/>
        <v>24297.223771038334</v>
      </c>
      <c r="R91" s="24">
        <f t="shared" si="31"/>
        <v>625081.13842511701</v>
      </c>
      <c r="S91" s="25">
        <f t="shared" si="32"/>
        <v>5.6702072272536909E-2</v>
      </c>
      <c r="T91" s="25">
        <f t="shared" si="33"/>
        <v>9.0711539329753203E-8</v>
      </c>
      <c r="U91" s="25">
        <f>SUM(T$16:T91)</f>
        <v>5.677860311083631E-6</v>
      </c>
      <c r="V91" s="25">
        <f t="shared" si="34"/>
        <v>124.20787829735353</v>
      </c>
      <c r="W91" s="24"/>
      <c r="X91" s="24">
        <v>76</v>
      </c>
      <c r="Y91" s="29">
        <f t="shared" si="35"/>
        <v>19592.497864065408</v>
      </c>
      <c r="Z91" s="28">
        <f t="shared" si="36"/>
        <v>586269.43400024623</v>
      </c>
      <c r="AA91" s="29">
        <f t="shared" si="37"/>
        <v>5.6702072272536909E-2</v>
      </c>
      <c r="AB91" s="29">
        <f t="shared" si="38"/>
        <v>9.6716746574430994E-8</v>
      </c>
      <c r="AC91" s="29">
        <f>SUM(AB$16:AB91)</f>
        <v>6.0336260418105301E-6</v>
      </c>
      <c r="AD91" s="29">
        <f t="shared" si="39"/>
        <v>-486.59915863069057</v>
      </c>
      <c r="AE91" s="28"/>
      <c r="AF91" s="28">
        <v>76</v>
      </c>
    </row>
    <row r="92" spans="1:32">
      <c r="A92" s="3">
        <f t="shared" si="20"/>
        <v>56100.000000000022</v>
      </c>
      <c r="B92" s="2">
        <f t="shared" si="21"/>
        <v>879358.77868429606</v>
      </c>
      <c r="C92" s="3">
        <f t="shared" si="22"/>
        <v>5.6943656363110377E-2</v>
      </c>
      <c r="D92" s="3">
        <f t="shared" si="23"/>
        <v>6.4755885474083686E-8</v>
      </c>
      <c r="E92" s="3">
        <f>SUM(D$16:D92)</f>
        <v>4.9862031815044498E-6</v>
      </c>
      <c r="F92" s="3">
        <f t="shared" si="24"/>
        <v>-475.00000000004309</v>
      </c>
      <c r="G92" s="2"/>
      <c r="H92" s="2">
        <v>77</v>
      </c>
      <c r="I92" s="7">
        <f t="shared" si="25"/>
        <v>35965.367494651204</v>
      </c>
      <c r="J92" s="6">
        <f t="shared" si="26"/>
        <v>730666.61726621119</v>
      </c>
      <c r="K92" s="7">
        <f t="shared" si="27"/>
        <v>5.6943656363110377E-2</v>
      </c>
      <c r="L92" s="7">
        <f t="shared" si="28"/>
        <v>7.7933841532496772E-8</v>
      </c>
      <c r="M92" s="7">
        <f>SUM(L$16:L92)</f>
        <v>5.2178108450021706E-6</v>
      </c>
      <c r="N92" s="7">
        <f t="shared" si="29"/>
        <v>38.376657995129868</v>
      </c>
      <c r="O92" s="6"/>
      <c r="P92" s="6">
        <v>77</v>
      </c>
      <c r="Q92" s="25">
        <f t="shared" si="30"/>
        <v>24421.431649335689</v>
      </c>
      <c r="R92" s="24">
        <f t="shared" si="31"/>
        <v>626676.81518248527</v>
      </c>
      <c r="S92" s="25">
        <f t="shared" si="32"/>
        <v>5.6943656363110377E-2</v>
      </c>
      <c r="T92" s="25">
        <f t="shared" si="33"/>
        <v>9.0866065224590533E-8</v>
      </c>
      <c r="U92" s="25">
        <f>SUM(T$16:T92)</f>
        <v>5.7687263763082212E-6</v>
      </c>
      <c r="V92" s="25">
        <f t="shared" si="34"/>
        <v>-499.29705767131804</v>
      </c>
      <c r="W92" s="24"/>
      <c r="X92" s="24">
        <v>77</v>
      </c>
      <c r="Y92" s="29">
        <f t="shared" si="35"/>
        <v>19105.898705434716</v>
      </c>
      <c r="Z92" s="28">
        <f t="shared" si="36"/>
        <v>578943.3684142899</v>
      </c>
      <c r="AA92" s="29">
        <f t="shared" si="37"/>
        <v>5.6943656363110377E-2</v>
      </c>
      <c r="AB92" s="29">
        <f t="shared" si="38"/>
        <v>9.8357904192041264E-8</v>
      </c>
      <c r="AC92" s="29">
        <f>SUM(AB$16:AB92)</f>
        <v>6.1319839460025715E-6</v>
      </c>
      <c r="AD92" s="29">
        <f t="shared" si="39"/>
        <v>-143.66089929189695</v>
      </c>
      <c r="AE92" s="28"/>
      <c r="AF92" s="28">
        <v>77</v>
      </c>
    </row>
    <row r="93" spans="1:32">
      <c r="A93" s="3">
        <f t="shared" si="20"/>
        <v>56575.000000000065</v>
      </c>
      <c r="B93" s="2">
        <f t="shared" si="21"/>
        <v>883073.70724117733</v>
      </c>
      <c r="C93" s="3">
        <f t="shared" si="22"/>
        <v>5.7184219851284183E-2</v>
      </c>
      <c r="D93" s="3">
        <f t="shared" si="23"/>
        <v>6.4755885474083686E-8</v>
      </c>
      <c r="E93" s="3">
        <f>SUM(D$16:D93)</f>
        <v>5.0509590669785339E-6</v>
      </c>
      <c r="F93" s="3">
        <f t="shared" si="24"/>
        <v>475.00000000004587</v>
      </c>
      <c r="G93" s="2"/>
      <c r="H93" s="2">
        <v>78</v>
      </c>
      <c r="I93" s="7">
        <f t="shared" si="25"/>
        <v>35926.99083665607</v>
      </c>
      <c r="J93" s="6">
        <f t="shared" si="26"/>
        <v>730276.68621649046</v>
      </c>
      <c r="K93" s="7">
        <f t="shared" si="27"/>
        <v>5.7184219851284183E-2</v>
      </c>
      <c r="L93" s="7">
        <f t="shared" si="28"/>
        <v>7.8304868456846674E-8</v>
      </c>
      <c r="M93" s="7">
        <f>SUM(L$16:L93)</f>
        <v>5.296115713459017E-6</v>
      </c>
      <c r="N93" s="7">
        <f t="shared" si="29"/>
        <v>274.21764055808103</v>
      </c>
      <c r="O93" s="6"/>
      <c r="P93" s="6">
        <v>78</v>
      </c>
      <c r="Q93" s="25">
        <f t="shared" si="30"/>
        <v>24920.728707007009</v>
      </c>
      <c r="R93" s="24">
        <f t="shared" si="31"/>
        <v>633050.61699620145</v>
      </c>
      <c r="S93" s="25">
        <f t="shared" si="32"/>
        <v>5.7184219851284183E-2</v>
      </c>
      <c r="T93" s="25">
        <f t="shared" si="33"/>
        <v>9.0331196773207329E-8</v>
      </c>
      <c r="U93" s="25">
        <f>SUM(T$16:T93)</f>
        <v>5.8590575730814283E-6</v>
      </c>
      <c r="V93" s="25">
        <f t="shared" si="34"/>
        <v>186.87924120707217</v>
      </c>
      <c r="W93" s="24"/>
      <c r="X93" s="24">
        <v>78</v>
      </c>
      <c r="Y93" s="29">
        <f t="shared" si="35"/>
        <v>19249.559604726612</v>
      </c>
      <c r="Z93" s="28">
        <f t="shared" si="36"/>
        <v>581115.88501847838</v>
      </c>
      <c r="AA93" s="29">
        <f t="shared" si="37"/>
        <v>5.7184219851284183E-2</v>
      </c>
      <c r="AB93" s="29">
        <f t="shared" si="38"/>
        <v>9.8404158835661215E-8</v>
      </c>
      <c r="AC93" s="29">
        <f>SUM(AB$16:AB93)</f>
        <v>6.2303881048382328E-6</v>
      </c>
      <c r="AD93" s="29">
        <f t="shared" si="39"/>
        <v>469.15971797521775</v>
      </c>
      <c r="AE93" s="28"/>
      <c r="AF93" s="28">
        <v>78</v>
      </c>
    </row>
    <row r="94" spans="1:32">
      <c r="A94" s="3">
        <f t="shared" si="20"/>
        <v>57050.000000000109</v>
      </c>
      <c r="B94" s="2">
        <f t="shared" si="21"/>
        <v>886773.07310958428</v>
      </c>
      <c r="C94" s="3">
        <f t="shared" si="22"/>
        <v>5.742377556378548E-2</v>
      </c>
      <c r="D94" s="3">
        <f t="shared" si="23"/>
        <v>6.4755885474083686E-8</v>
      </c>
      <c r="E94" s="3">
        <f>SUM(D$16:D94)</f>
        <v>5.115714952452618E-6</v>
      </c>
      <c r="F94" s="3">
        <f t="shared" si="24"/>
        <v>-475.00000000005303</v>
      </c>
      <c r="G94" s="2"/>
      <c r="H94" s="2">
        <v>79</v>
      </c>
      <c r="I94" s="7">
        <f t="shared" si="25"/>
        <v>36201.208477214153</v>
      </c>
      <c r="J94" s="6">
        <f t="shared" si="26"/>
        <v>733058.35646856402</v>
      </c>
      <c r="K94" s="7">
        <f t="shared" si="27"/>
        <v>5.742377556378548E-2</v>
      </c>
      <c r="L94" s="7">
        <f t="shared" si="28"/>
        <v>7.8334521470321717E-8</v>
      </c>
      <c r="M94" s="7">
        <f>SUM(L$16:L94)</f>
        <v>5.3744502349293388E-6</v>
      </c>
      <c r="N94" s="7">
        <f t="shared" si="29"/>
        <v>-472.77025788964676</v>
      </c>
      <c r="O94" s="6"/>
      <c r="P94" s="6">
        <v>79</v>
      </c>
      <c r="Q94" s="25">
        <f t="shared" si="30"/>
        <v>25107.607948214081</v>
      </c>
      <c r="R94" s="24">
        <f t="shared" si="31"/>
        <v>635419.79044895375</v>
      </c>
      <c r="S94" s="25">
        <f t="shared" si="32"/>
        <v>5.742377556378548E-2</v>
      </c>
      <c r="T94" s="25">
        <f t="shared" si="33"/>
        <v>9.0371399233903146E-8</v>
      </c>
      <c r="U94" s="25">
        <f>SUM(T$16:T94)</f>
        <v>5.9494289723153315E-6</v>
      </c>
      <c r="V94" s="25">
        <f t="shared" si="34"/>
        <v>378.81141697348528</v>
      </c>
      <c r="W94" s="24"/>
      <c r="X94" s="24">
        <v>79</v>
      </c>
      <c r="Y94" s="29">
        <f t="shared" si="35"/>
        <v>19718.719322701829</v>
      </c>
      <c r="Z94" s="28">
        <f t="shared" si="36"/>
        <v>588154.87461952062</v>
      </c>
      <c r="AA94" s="29">
        <f t="shared" si="37"/>
        <v>5.742377556378548E-2</v>
      </c>
      <c r="AB94" s="29">
        <f t="shared" si="38"/>
        <v>9.7633766277858555E-8</v>
      </c>
      <c r="AC94" s="29">
        <f>SUM(AB$16:AB94)</f>
        <v>6.3280218711160914E-6</v>
      </c>
      <c r="AD94" s="29">
        <f t="shared" si="39"/>
        <v>184.21194053671408</v>
      </c>
      <c r="AE94" s="28"/>
      <c r="AF94" s="28">
        <v>79</v>
      </c>
    </row>
    <row r="95" spans="1:32">
      <c r="A95" s="3">
        <f t="shared" si="20"/>
        <v>57525.00000000016</v>
      </c>
      <c r="B95" s="2">
        <f t="shared" si="21"/>
        <v>890457.07025311212</v>
      </c>
      <c r="C95" s="3">
        <f t="shared" si="22"/>
        <v>5.7662336060898621E-2</v>
      </c>
      <c r="D95" s="3">
        <f t="shared" si="23"/>
        <v>6.4755885474083686E-8</v>
      </c>
      <c r="E95" s="3">
        <f>SUM(D$16:D95)</f>
        <v>5.1804708379267021E-6</v>
      </c>
      <c r="F95" s="3">
        <f t="shared" si="24"/>
        <v>475.00000000005582</v>
      </c>
      <c r="G95" s="2"/>
      <c r="H95" s="2">
        <v>80</v>
      </c>
      <c r="I95" s="7">
        <f t="shared" si="25"/>
        <v>36673.978735103803</v>
      </c>
      <c r="J95" s="6">
        <f t="shared" si="26"/>
        <v>737829.52334747661</v>
      </c>
      <c r="K95" s="7">
        <f t="shared" si="27"/>
        <v>5.7662336060898621E-2</v>
      </c>
      <c r="L95" s="7">
        <f t="shared" si="28"/>
        <v>7.8151299502477172E-8</v>
      </c>
      <c r="M95" s="7">
        <f>SUM(L$16:L95)</f>
        <v>5.4526015344318157E-6</v>
      </c>
      <c r="N95" s="7">
        <f t="shared" si="29"/>
        <v>474.88045251080433</v>
      </c>
      <c r="O95" s="6"/>
      <c r="P95" s="6">
        <v>80</v>
      </c>
      <c r="Q95" s="25">
        <f t="shared" si="30"/>
        <v>24728.796531240598</v>
      </c>
      <c r="R95" s="24">
        <f t="shared" si="31"/>
        <v>630608.11955348251</v>
      </c>
      <c r="S95" s="25">
        <f t="shared" si="32"/>
        <v>5.7662336060898621E-2</v>
      </c>
      <c r="T95" s="25">
        <f t="shared" si="33"/>
        <v>9.1439254067530639E-8</v>
      </c>
      <c r="U95" s="25">
        <f>SUM(T$16:T95)</f>
        <v>6.0408682263828621E-6</v>
      </c>
      <c r="V95" s="25">
        <f t="shared" si="34"/>
        <v>-417.29879437692966</v>
      </c>
      <c r="W95" s="24"/>
      <c r="X95" s="24">
        <v>80</v>
      </c>
      <c r="Y95" s="29">
        <f t="shared" si="35"/>
        <v>19534.507382165113</v>
      </c>
      <c r="Z95" s="28">
        <f t="shared" si="36"/>
        <v>585401.16182651301</v>
      </c>
      <c r="AA95" s="29">
        <f t="shared" si="37"/>
        <v>5.7662336060898621E-2</v>
      </c>
      <c r="AB95" s="29">
        <f t="shared" si="38"/>
        <v>9.8500549402714001E-8</v>
      </c>
      <c r="AC95" s="29">
        <f>SUM(AB$16:AB95)</f>
        <v>6.4265224205188058E-6</v>
      </c>
      <c r="AD95" s="29">
        <f t="shared" si="39"/>
        <v>-451.60219188315915</v>
      </c>
      <c r="AE95" s="28"/>
      <c r="AF95" s="28">
        <v>80</v>
      </c>
    </row>
    <row r="96" spans="1:32">
      <c r="A96" s="3">
        <f t="shared" si="20"/>
        <v>58000.000000000218</v>
      </c>
      <c r="B96" s="2">
        <f t="shared" si="21"/>
        <v>894125.88863945531</v>
      </c>
      <c r="C96" s="3">
        <f t="shared" si="22"/>
        <v>5.789991364414987E-2</v>
      </c>
      <c r="D96" s="3">
        <f t="shared" si="23"/>
        <v>6.4755885474083686E-8</v>
      </c>
      <c r="E96" s="3">
        <f>SUM(D$16:D96)</f>
        <v>5.2452267234007862E-6</v>
      </c>
      <c r="F96" s="3">
        <f t="shared" si="24"/>
        <v>-475.00000000005855</v>
      </c>
      <c r="G96" s="2"/>
      <c r="H96" s="2">
        <v>81</v>
      </c>
      <c r="I96" s="7">
        <f t="shared" si="25"/>
        <v>37148.859187614609</v>
      </c>
      <c r="J96" s="6">
        <f t="shared" si="26"/>
        <v>742591.12640085653</v>
      </c>
      <c r="K96" s="7">
        <f t="shared" si="27"/>
        <v>5.789991364414987E-2</v>
      </c>
      <c r="L96" s="7">
        <f t="shared" si="28"/>
        <v>7.7970112469260831E-8</v>
      </c>
      <c r="M96" s="7">
        <f>SUM(L$16:L96)</f>
        <v>5.5305716469010761E-6</v>
      </c>
      <c r="N96" s="7">
        <f t="shared" si="29"/>
        <v>-287.00344952023562</v>
      </c>
      <c r="O96" s="6"/>
      <c r="P96" s="6">
        <v>81</v>
      </c>
      <c r="Q96" s="25">
        <f t="shared" si="30"/>
        <v>24311.497736863668</v>
      </c>
      <c r="R96" s="24">
        <f t="shared" si="31"/>
        <v>625264.7206495963</v>
      </c>
      <c r="S96" s="25">
        <f t="shared" si="32"/>
        <v>5.789991364414987E-2</v>
      </c>
      <c r="T96" s="25">
        <f t="shared" si="33"/>
        <v>9.2600640547889591E-8</v>
      </c>
      <c r="U96" s="25">
        <f>SUM(T$16:T96)</f>
        <v>6.1334688669307513E-6</v>
      </c>
      <c r="V96" s="25">
        <f t="shared" si="34"/>
        <v>-177.75964725071714</v>
      </c>
      <c r="W96" s="24"/>
      <c r="X96" s="24">
        <v>81</v>
      </c>
      <c r="Y96" s="29">
        <f t="shared" si="35"/>
        <v>19082.905190281956</v>
      </c>
      <c r="Z96" s="28">
        <f t="shared" si="36"/>
        <v>578594.89093917364</v>
      </c>
      <c r="AA96" s="29">
        <f t="shared" si="37"/>
        <v>5.789991364414987E-2</v>
      </c>
      <c r="AB96" s="29">
        <f t="shared" si="38"/>
        <v>1.000698667597408E-7</v>
      </c>
      <c r="AC96" s="29">
        <f>SUM(AB$16:AB96)</f>
        <v>6.5265922872785468E-6</v>
      </c>
      <c r="AD96" s="29">
        <f t="shared" si="39"/>
        <v>-276.54092998007286</v>
      </c>
      <c r="AE96" s="28"/>
      <c r="AF96" s="28">
        <v>81</v>
      </c>
    </row>
    <row r="97" spans="1:32">
      <c r="A97" s="3">
        <f t="shared" si="20"/>
        <v>58475.000000000276</v>
      </c>
      <c r="B97" s="2">
        <f t="shared" si="21"/>
        <v>897779.71435471601</v>
      </c>
      <c r="C97" s="3">
        <f t="shared" si="22"/>
        <v>5.8136520363709553E-2</v>
      </c>
      <c r="D97" s="3">
        <f t="shared" si="23"/>
        <v>6.4755885474083686E-8</v>
      </c>
      <c r="E97" s="3">
        <f>SUM(D$16:D97)</f>
        <v>5.3099826088748703E-6</v>
      </c>
      <c r="F97" s="3">
        <f t="shared" si="24"/>
        <v>475.0000000000569</v>
      </c>
      <c r="G97" s="2"/>
      <c r="H97" s="2">
        <v>82</v>
      </c>
      <c r="I97" s="7">
        <f t="shared" si="25"/>
        <v>37435.862637134844</v>
      </c>
      <c r="J97" s="6">
        <f t="shared" si="26"/>
        <v>745454.15047614777</v>
      </c>
      <c r="K97" s="7">
        <f t="shared" si="27"/>
        <v>5.8136520363709553E-2</v>
      </c>
      <c r="L97" s="7">
        <f t="shared" si="28"/>
        <v>7.7988056443948577E-8</v>
      </c>
      <c r="M97" s="7">
        <f>SUM(L$16:L97)</f>
        <v>5.6085597033450245E-6</v>
      </c>
      <c r="N97" s="7">
        <f t="shared" si="29"/>
        <v>-15.277594716126485</v>
      </c>
      <c r="O97" s="6"/>
      <c r="P97" s="6">
        <v>82</v>
      </c>
      <c r="Q97" s="25">
        <f t="shared" si="30"/>
        <v>24489.257384114386</v>
      </c>
      <c r="R97" s="24">
        <f t="shared" si="31"/>
        <v>627546.44774095446</v>
      </c>
      <c r="S97" s="25">
        <f t="shared" si="32"/>
        <v>5.8136520363709553E-2</v>
      </c>
      <c r="T97" s="25">
        <f t="shared" si="33"/>
        <v>9.2640983903246931E-8</v>
      </c>
      <c r="U97" s="25">
        <f>SUM(T$16:T97)</f>
        <v>6.2261098508339983E-6</v>
      </c>
      <c r="V97" s="25">
        <f t="shared" si="34"/>
        <v>494.71662489603227</v>
      </c>
      <c r="W97" s="24"/>
      <c r="X97" s="24">
        <v>82</v>
      </c>
      <c r="Y97" s="29">
        <f t="shared" si="35"/>
        <v>19359.44612026203</v>
      </c>
      <c r="Z97" s="28">
        <f t="shared" si="36"/>
        <v>582772.18075343489</v>
      </c>
      <c r="AA97" s="29">
        <f t="shared" si="37"/>
        <v>5.8136520363709553E-2</v>
      </c>
      <c r="AB97" s="29">
        <f t="shared" si="38"/>
        <v>9.9758571674694504E-8</v>
      </c>
      <c r="AC97" s="29">
        <f>SUM(AB$16:AB97)</f>
        <v>6.6263508589532416E-6</v>
      </c>
      <c r="AD97" s="29">
        <f t="shared" si="39"/>
        <v>378.0717086532328</v>
      </c>
      <c r="AE97" s="28"/>
      <c r="AF97" s="28">
        <v>82</v>
      </c>
    </row>
    <row r="98" spans="1:32">
      <c r="A98" s="3">
        <f t="shared" si="20"/>
        <v>58950.000000000335</v>
      </c>
      <c r="B98" s="2">
        <f t="shared" si="21"/>
        <v>901418.7297135418</v>
      </c>
      <c r="C98" s="3">
        <f t="shared" si="22"/>
        <v>5.8372168025524113E-2</v>
      </c>
      <c r="D98" s="3">
        <f t="shared" si="23"/>
        <v>6.4755885474083686E-8</v>
      </c>
      <c r="E98" s="3">
        <f>SUM(D$16:D98)</f>
        <v>5.3747384943489543E-6</v>
      </c>
      <c r="F98" s="3">
        <f t="shared" si="24"/>
        <v>-475.00000000006412</v>
      </c>
      <c r="G98" s="2"/>
      <c r="H98" s="2">
        <v>83</v>
      </c>
      <c r="I98" s="7">
        <f t="shared" si="25"/>
        <v>37420.585042418716</v>
      </c>
      <c r="J98" s="6">
        <f t="shared" si="26"/>
        <v>745302.02484361874</v>
      </c>
      <c r="K98" s="7">
        <f t="shared" si="27"/>
        <v>5.8372168025524113E-2</v>
      </c>
      <c r="L98" s="7">
        <f t="shared" si="28"/>
        <v>7.8320152206445327E-8</v>
      </c>
      <c r="M98" s="7">
        <f>SUM(L$16:L98)</f>
        <v>5.6868798555514701E-6</v>
      </c>
      <c r="N98" s="7">
        <f t="shared" si="29"/>
        <v>317.73695847888962</v>
      </c>
      <c r="O98" s="6"/>
      <c r="P98" s="6">
        <v>83</v>
      </c>
      <c r="Q98" s="25">
        <f t="shared" si="30"/>
        <v>24983.974009010417</v>
      </c>
      <c r="R98" s="24">
        <f t="shared" si="31"/>
        <v>633853.40466220211</v>
      </c>
      <c r="S98" s="25">
        <f t="shared" si="32"/>
        <v>5.8372168025524113E-2</v>
      </c>
      <c r="T98" s="25">
        <f t="shared" si="33"/>
        <v>9.2090959196838649E-8</v>
      </c>
      <c r="U98" s="25">
        <f>SUM(T$16:T98)</f>
        <v>6.3182008100308372E-6</v>
      </c>
      <c r="V98" s="25">
        <f t="shared" si="34"/>
        <v>-49.493698710571074</v>
      </c>
      <c r="W98" s="24"/>
      <c r="X98" s="24">
        <v>83</v>
      </c>
      <c r="Y98" s="29">
        <f t="shared" si="35"/>
        <v>19737.517828915261</v>
      </c>
      <c r="Z98" s="28">
        <f t="shared" si="36"/>
        <v>588435.16156472592</v>
      </c>
      <c r="AA98" s="29">
        <f t="shared" si="37"/>
        <v>5.8372168025524113E-2</v>
      </c>
      <c r="AB98" s="29">
        <f t="shared" si="38"/>
        <v>9.9198980343569025E-8</v>
      </c>
      <c r="AC98" s="29">
        <f>SUM(AB$16:AB98)</f>
        <v>6.7255498392968108E-6</v>
      </c>
      <c r="AD98" s="29">
        <f t="shared" si="39"/>
        <v>363.37763474710812</v>
      </c>
      <c r="AE98" s="28"/>
      <c r="AF98" s="28">
        <v>83</v>
      </c>
    </row>
    <row r="99" spans="1:32">
      <c r="A99" s="3">
        <f t="shared" si="20"/>
        <v>59425.0000000004</v>
      </c>
      <c r="B99" s="2">
        <f t="shared" si="21"/>
        <v>905043.11336527788</v>
      </c>
      <c r="C99" s="3">
        <f t="shared" si="22"/>
        <v>5.8606868198190075E-2</v>
      </c>
      <c r="D99" s="3">
        <f t="shared" si="23"/>
        <v>6.4755885474083686E-8</v>
      </c>
      <c r="E99" s="3">
        <f>SUM(D$16:D99)</f>
        <v>5.4394943798230384E-6</v>
      </c>
      <c r="F99" s="3">
        <f t="shared" si="24"/>
        <v>475.00000000006236</v>
      </c>
      <c r="G99" s="2"/>
      <c r="H99" s="2">
        <v>84</v>
      </c>
      <c r="I99" s="7">
        <f t="shared" si="25"/>
        <v>37102.848083939825</v>
      </c>
      <c r="J99" s="6">
        <f t="shared" si="26"/>
        <v>742131.11195872794</v>
      </c>
      <c r="K99" s="7">
        <f t="shared" si="27"/>
        <v>5.8606868198190075E-2</v>
      </c>
      <c r="L99" s="7">
        <f t="shared" si="28"/>
        <v>7.8971043328863119E-8</v>
      </c>
      <c r="M99" s="7">
        <f>SUM(L$16:L99)</f>
        <v>5.7658508988803329E-6</v>
      </c>
      <c r="N99" s="7">
        <f t="shared" si="29"/>
        <v>-490.76122051695722</v>
      </c>
      <c r="O99" s="6"/>
      <c r="P99" s="6">
        <v>84</v>
      </c>
      <c r="Q99" s="25">
        <f t="shared" si="30"/>
        <v>25033.467707720989</v>
      </c>
      <c r="R99" s="24">
        <f t="shared" si="31"/>
        <v>634480.9314879434</v>
      </c>
      <c r="S99" s="25">
        <f t="shared" si="32"/>
        <v>5.8606868198190075E-2</v>
      </c>
      <c r="T99" s="25">
        <f t="shared" si="33"/>
        <v>9.2369786528886E-8</v>
      </c>
      <c r="U99" s="25">
        <f>SUM(T$16:T99)</f>
        <v>6.4105705965597233E-6</v>
      </c>
      <c r="V99" s="25">
        <f t="shared" si="34"/>
        <v>-472.97669969937073</v>
      </c>
      <c r="W99" s="24"/>
      <c r="X99" s="24">
        <v>84</v>
      </c>
      <c r="Y99" s="29">
        <f t="shared" si="35"/>
        <v>19374.140194168154</v>
      </c>
      <c r="Z99" s="28">
        <f t="shared" si="36"/>
        <v>582993.30467257474</v>
      </c>
      <c r="AA99" s="29">
        <f t="shared" si="37"/>
        <v>5.8606868198190075E-2</v>
      </c>
      <c r="AB99" s="29">
        <f t="shared" si="38"/>
        <v>1.0052751503056338E-7</v>
      </c>
      <c r="AC99" s="29">
        <f>SUM(AB$16:AB99)</f>
        <v>6.8260773543273744E-6</v>
      </c>
      <c r="AD99" s="29">
        <f t="shared" si="39"/>
        <v>-279.24625004334655</v>
      </c>
      <c r="AE99" s="28"/>
      <c r="AF99" s="28">
        <v>84</v>
      </c>
    </row>
    <row r="100" spans="1:32">
      <c r="A100" s="3">
        <f t="shared" ref="A100" si="40">A99+F99*(-1)^H99</f>
        <v>59900.000000000466</v>
      </c>
      <c r="B100" s="2">
        <f t="shared" ref="B100" si="41">SQRT(2*A100*F$13/(A$13*G$13))</f>
        <v>908653.04039630841</v>
      </c>
      <c r="C100" s="3">
        <f t="shared" ref="C100" si="42">(B100/300000000)*(300000000/C$13)/2</f>
        <v>5.8840632219581288E-2</v>
      </c>
      <c r="D100" s="3">
        <f t="shared" ref="D100" si="43">C100/B100</f>
        <v>6.4755885474083686E-8</v>
      </c>
      <c r="E100" s="3">
        <f>SUM(D$16:D100)</f>
        <v>5.5042502652971225E-6</v>
      </c>
      <c r="F100" s="3">
        <f t="shared" ref="F100" si="44">B$13*SIN(2*PI()*C$13*(E100)+H$13)</f>
        <v>-475.00000000006958</v>
      </c>
      <c r="G100" s="2"/>
      <c r="H100" s="2">
        <v>85</v>
      </c>
      <c r="I100" s="7">
        <f t="shared" ref="I100" si="45">I99+N99*(-1)^P99</f>
        <v>36612.086863422868</v>
      </c>
      <c r="J100" s="6">
        <f t="shared" ref="J100" si="46">SQRT(2*I100*N$13/(I$13*O$13))</f>
        <v>737206.67119673104</v>
      </c>
      <c r="K100" s="7">
        <f t="shared" ref="K100" si="47">C100</f>
        <v>5.8840632219581288E-2</v>
      </c>
      <c r="L100" s="7">
        <f t="shared" ref="L100" si="48">K100/J100</f>
        <v>7.9815653491121313E-8</v>
      </c>
      <c r="M100" s="7">
        <f>SUM(L$16:L100)</f>
        <v>5.845666552371454E-6</v>
      </c>
      <c r="N100" s="7">
        <f t="shared" ref="N100" si="49">J$13*SIN(2*PI()*K$13*(M100)+P$13)</f>
        <v>429.34682276719559</v>
      </c>
      <c r="O100" s="6"/>
      <c r="P100" s="6">
        <v>85</v>
      </c>
      <c r="Q100" s="25">
        <f t="shared" ref="Q100" si="50">Q99+V99*(-1)^X99</f>
        <v>24560.491008021618</v>
      </c>
      <c r="R100" s="24">
        <f t="shared" ref="R100" si="51">SQRT(2*Q100*V$13/(Q$13*W$13))</f>
        <v>628458.47922634648</v>
      </c>
      <c r="S100" s="25">
        <f t="shared" ref="S100" si="52">K100</f>
        <v>5.8840632219581288E-2</v>
      </c>
      <c r="T100" s="25">
        <f t="shared" ref="T100" si="53">S100/R100</f>
        <v>9.3626920734709612E-8</v>
      </c>
      <c r="U100" s="25">
        <f>SUM(T$16:T100)</f>
        <v>6.5041975172944326E-6</v>
      </c>
      <c r="V100" s="25">
        <f t="shared" ref="V100" si="54">R$13*SIN(2*PI()*S$13*(U100)+X$13)</f>
        <v>239.89259639994773</v>
      </c>
      <c r="W100" s="24"/>
      <c r="X100" s="24">
        <v>85</v>
      </c>
      <c r="Y100" s="29">
        <f t="shared" ref="Y100" si="55">Y99+AD99*(-1)^AF99</f>
        <v>19094.893944124808</v>
      </c>
      <c r="Z100" s="28">
        <f t="shared" ref="Z100" si="56">SQRT(2*Y100*AD$13/(Y$13*AE$13))</f>
        <v>578776.61228919378</v>
      </c>
      <c r="AA100" s="29">
        <f t="shared" ref="AA100" si="57">S100</f>
        <v>5.8840632219581288E-2</v>
      </c>
      <c r="AB100" s="29">
        <f t="shared" ref="AB100" si="58">AA100/Z100</f>
        <v>1.0166380425576137E-7</v>
      </c>
      <c r="AC100" s="29">
        <f>SUM(AB$16:AB100)</f>
        <v>6.9277411585831358E-6</v>
      </c>
      <c r="AD100" s="29">
        <f t="shared" ref="AD100" si="59">Z$13*SIN(2*PI()*AA$13*(AC100)+AF$13)</f>
        <v>-465.65589471651879</v>
      </c>
      <c r="AE100" s="28"/>
      <c r="AF100" s="28">
        <v>85</v>
      </c>
    </row>
  </sheetData>
  <mergeCells count="12">
    <mergeCell ref="Y10:AF10"/>
    <mergeCell ref="Q10:X10"/>
    <mergeCell ref="A5:H5"/>
    <mergeCell ref="A1:H1"/>
    <mergeCell ref="A2:H2"/>
    <mergeCell ref="A3:H3"/>
    <mergeCell ref="A4:H4"/>
    <mergeCell ref="A6:H6"/>
    <mergeCell ref="A7:H7"/>
    <mergeCell ref="A8:H8"/>
    <mergeCell ref="A10:H10"/>
    <mergeCell ref="I10:P1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abSelected="1" workbookViewId="0">
      <selection activeCell="F12" sqref="F12"/>
    </sheetView>
  </sheetViews>
  <sheetFormatPr baseColWidth="10" defaultRowHeight="15" x14ac:dyDescent="0"/>
  <cols>
    <col min="1" max="1" width="17" customWidth="1"/>
    <col min="2" max="2" width="22.83203125" customWidth="1"/>
    <col min="3" max="3" width="26.6640625" customWidth="1"/>
    <col min="4" max="4" width="23" customWidth="1"/>
    <col min="5" max="5" width="18.33203125" customWidth="1"/>
    <col min="7" max="7" width="16.1640625" customWidth="1"/>
  </cols>
  <sheetData>
    <row r="1" spans="1:32" ht="18">
      <c r="A1" s="34" t="s">
        <v>20</v>
      </c>
      <c r="B1" s="35"/>
      <c r="C1" s="35"/>
      <c r="D1" s="35"/>
      <c r="E1" s="35"/>
      <c r="F1" s="35"/>
      <c r="G1" s="35"/>
      <c r="H1" s="35"/>
    </row>
    <row r="2" spans="1:32" ht="18">
      <c r="A2" s="34" t="s">
        <v>21</v>
      </c>
      <c r="B2" s="35"/>
      <c r="C2" s="35"/>
      <c r="D2" s="35"/>
      <c r="E2" s="35"/>
      <c r="F2" s="35"/>
      <c r="G2" s="35"/>
      <c r="H2" s="35"/>
    </row>
    <row r="3" spans="1:32" ht="18">
      <c r="A3" s="34" t="s">
        <v>24</v>
      </c>
      <c r="B3" s="35"/>
      <c r="C3" s="35"/>
      <c r="D3" s="35"/>
      <c r="E3" s="35"/>
      <c r="F3" s="35"/>
      <c r="G3" s="35"/>
      <c r="H3" s="35"/>
    </row>
    <row r="4" spans="1:32" ht="18">
      <c r="A4" s="34" t="s">
        <v>22</v>
      </c>
      <c r="B4" s="35"/>
      <c r="C4" s="35"/>
      <c r="D4" s="35"/>
      <c r="E4" s="35"/>
      <c r="F4" s="35"/>
      <c r="G4" s="35"/>
      <c r="H4" s="35"/>
    </row>
    <row r="5" spans="1:32" ht="18">
      <c r="A5" s="34" t="s">
        <v>23</v>
      </c>
      <c r="B5" s="35"/>
      <c r="C5" s="35"/>
      <c r="D5" s="35"/>
      <c r="E5" s="35"/>
      <c r="F5" s="35"/>
      <c r="G5" s="35"/>
      <c r="H5" s="35"/>
    </row>
    <row r="6" spans="1:32" ht="18">
      <c r="A6" s="34" t="s">
        <v>25</v>
      </c>
      <c r="B6" s="35"/>
      <c r="C6" s="35"/>
      <c r="D6" s="35"/>
      <c r="E6" s="35"/>
      <c r="F6" s="35"/>
      <c r="G6" s="35"/>
      <c r="H6" s="35"/>
    </row>
    <row r="7" spans="1:32" ht="18">
      <c r="A7" s="34" t="s">
        <v>27</v>
      </c>
      <c r="B7" s="35"/>
      <c r="C7" s="35"/>
      <c r="D7" s="35"/>
      <c r="E7" s="35"/>
      <c r="F7" s="35"/>
      <c r="G7" s="35"/>
      <c r="H7" s="35"/>
    </row>
    <row r="8" spans="1:32" ht="18">
      <c r="A8" s="34"/>
      <c r="B8" s="35"/>
      <c r="C8" s="35"/>
      <c r="D8" s="35"/>
      <c r="E8" s="35"/>
      <c r="F8" s="35"/>
      <c r="G8" s="35"/>
      <c r="H8" s="35"/>
    </row>
    <row r="9" spans="1:32" ht="18">
      <c r="A9" s="20"/>
      <c r="B9" s="20"/>
      <c r="C9" s="20"/>
      <c r="D9" s="20"/>
      <c r="E9" s="20"/>
      <c r="F9" s="20"/>
      <c r="G9" s="20"/>
      <c r="H9" s="20"/>
    </row>
    <row r="10" spans="1:32" ht="25">
      <c r="A10" s="32" t="s">
        <v>29</v>
      </c>
      <c r="B10" s="32"/>
      <c r="C10" s="32"/>
      <c r="D10" s="32"/>
      <c r="E10" s="32"/>
      <c r="F10" s="32"/>
      <c r="G10" s="32"/>
      <c r="H10" s="32"/>
      <c r="I10" s="33" t="s">
        <v>30</v>
      </c>
      <c r="J10" s="33"/>
      <c r="K10" s="33"/>
      <c r="L10" s="33"/>
      <c r="M10" s="33"/>
      <c r="N10" s="33"/>
      <c r="O10" s="33"/>
      <c r="P10" s="33"/>
      <c r="Q10" s="36" t="s">
        <v>31</v>
      </c>
      <c r="R10" s="36"/>
      <c r="S10" s="36"/>
      <c r="T10" s="36"/>
      <c r="U10" s="36"/>
      <c r="V10" s="36"/>
      <c r="W10" s="36"/>
      <c r="X10" s="36"/>
      <c r="Y10" s="37" t="s">
        <v>32</v>
      </c>
      <c r="Z10" s="37"/>
      <c r="AA10" s="37"/>
      <c r="AB10" s="37"/>
      <c r="AC10" s="37"/>
      <c r="AD10" s="37"/>
      <c r="AE10" s="37"/>
      <c r="AF10" s="37"/>
    </row>
    <row r="11" spans="1:32" ht="25">
      <c r="A11" s="18" t="s">
        <v>28</v>
      </c>
      <c r="B11" s="21">
        <v>2.5000000000000001E-3</v>
      </c>
      <c r="C11" s="18" t="s">
        <v>33</v>
      </c>
      <c r="D11" s="30">
        <f>1/C13*1000000000</f>
        <v>9.8571631611138937</v>
      </c>
      <c r="E11" s="18" t="s">
        <v>34</v>
      </c>
      <c r="F11" s="18">
        <v>3</v>
      </c>
      <c r="G11" s="18" t="s">
        <v>35</v>
      </c>
      <c r="H11" s="18">
        <v>1</v>
      </c>
      <c r="I11" s="19" t="s">
        <v>35</v>
      </c>
      <c r="J11" s="19">
        <v>1</v>
      </c>
      <c r="K11" s="19"/>
      <c r="L11" s="19"/>
      <c r="M11" s="19"/>
      <c r="N11" s="19"/>
      <c r="O11" s="19"/>
      <c r="P11" s="19"/>
      <c r="Q11" s="22" t="s">
        <v>35</v>
      </c>
      <c r="R11" s="22">
        <v>1</v>
      </c>
      <c r="S11" s="22"/>
      <c r="T11" s="22"/>
      <c r="U11" s="22"/>
      <c r="V11" s="22"/>
      <c r="W11" s="22"/>
      <c r="X11" s="22"/>
      <c r="Y11" s="26" t="s">
        <v>35</v>
      </c>
      <c r="Z11" s="26">
        <v>1</v>
      </c>
      <c r="AA11" s="26"/>
      <c r="AB11" s="26"/>
      <c r="AC11" s="26"/>
      <c r="AD11" s="26"/>
      <c r="AE11" s="26"/>
      <c r="AF11" s="26"/>
    </row>
    <row r="12" spans="1:32">
      <c r="A12" s="4" t="s">
        <v>11</v>
      </c>
      <c r="B12" s="4" t="s">
        <v>3</v>
      </c>
      <c r="C12" s="4" t="s">
        <v>4</v>
      </c>
      <c r="D12" s="4" t="s">
        <v>5</v>
      </c>
      <c r="E12" s="4" t="s">
        <v>0</v>
      </c>
      <c r="F12" s="4" t="s">
        <v>6</v>
      </c>
      <c r="G12" s="4" t="s">
        <v>7</v>
      </c>
      <c r="H12" s="4" t="s">
        <v>10</v>
      </c>
      <c r="I12" s="5" t="s">
        <v>11</v>
      </c>
      <c r="J12" s="5" t="s">
        <v>3</v>
      </c>
      <c r="K12" s="5" t="s">
        <v>4</v>
      </c>
      <c r="L12" s="5" t="s">
        <v>5</v>
      </c>
      <c r="M12" s="5" t="s">
        <v>0</v>
      </c>
      <c r="N12" s="5" t="s">
        <v>6</v>
      </c>
      <c r="O12" s="5" t="s">
        <v>7</v>
      </c>
      <c r="P12" s="5" t="s">
        <v>10</v>
      </c>
      <c r="Q12" s="23" t="s">
        <v>11</v>
      </c>
      <c r="R12" s="23" t="s">
        <v>3</v>
      </c>
      <c r="S12" s="23" t="s">
        <v>4</v>
      </c>
      <c r="T12" s="23" t="s">
        <v>5</v>
      </c>
      <c r="U12" s="23" t="s">
        <v>0</v>
      </c>
      <c r="V12" s="23" t="s">
        <v>6</v>
      </c>
      <c r="W12" s="23" t="s">
        <v>7</v>
      </c>
      <c r="X12" s="23" t="s">
        <v>10</v>
      </c>
      <c r="Y12" s="27" t="s">
        <v>11</v>
      </c>
      <c r="Z12" s="27" t="s">
        <v>3</v>
      </c>
      <c r="AA12" s="27" t="s">
        <v>4</v>
      </c>
      <c r="AB12" s="27" t="s">
        <v>5</v>
      </c>
      <c r="AC12" s="27" t="s">
        <v>0</v>
      </c>
      <c r="AD12" s="27" t="s">
        <v>6</v>
      </c>
      <c r="AE12" s="27" t="s">
        <v>7</v>
      </c>
      <c r="AF12" s="27" t="s">
        <v>10</v>
      </c>
    </row>
    <row r="13" spans="1:32">
      <c r="A13" s="2">
        <v>15</v>
      </c>
      <c r="B13" s="2">
        <v>500</v>
      </c>
      <c r="C13" s="3">
        <f>(1/B11)*SQRT(D13*F13/(2*A13*G13))</f>
        <v>101449066.39518347</v>
      </c>
      <c r="D13" s="3">
        <v>20000</v>
      </c>
      <c r="E13" s="2">
        <v>0.8</v>
      </c>
      <c r="F13" s="3">
        <v>1.6022000000000001E-19</v>
      </c>
      <c r="G13" s="3">
        <v>1.66054E-27</v>
      </c>
      <c r="H13" s="2">
        <f>ASIN(E13)</f>
        <v>0.9272952180016123</v>
      </c>
      <c r="I13" s="6">
        <v>13</v>
      </c>
      <c r="J13" s="6">
        <v>500</v>
      </c>
      <c r="K13" s="7">
        <f>C13</f>
        <v>101449066.39518347</v>
      </c>
      <c r="L13" s="7">
        <f>D13</f>
        <v>20000</v>
      </c>
      <c r="M13" s="6">
        <f>E13</f>
        <v>0.8</v>
      </c>
      <c r="N13" s="7">
        <v>1.6022000000000001E-19</v>
      </c>
      <c r="O13" s="7">
        <v>1.66054E-27</v>
      </c>
      <c r="P13" s="6">
        <f>ASIN(M13)</f>
        <v>0.9272952180016123</v>
      </c>
      <c r="Q13" s="24">
        <v>12</v>
      </c>
      <c r="R13" s="24">
        <f>J13</f>
        <v>500</v>
      </c>
      <c r="S13" s="25">
        <f>K13</f>
        <v>101449066.39518347</v>
      </c>
      <c r="T13" s="25">
        <f>L13</f>
        <v>20000</v>
      </c>
      <c r="U13" s="24">
        <f>M13</f>
        <v>0.8</v>
      </c>
      <c r="V13" s="25">
        <v>1.6022000000000001E-19</v>
      </c>
      <c r="W13" s="25">
        <v>1.66054E-27</v>
      </c>
      <c r="X13" s="24">
        <f>ASIN(U13)</f>
        <v>0.9272952180016123</v>
      </c>
      <c r="Y13" s="28">
        <v>11</v>
      </c>
      <c r="Z13" s="28">
        <f>R13</f>
        <v>500</v>
      </c>
      <c r="AA13" s="29">
        <f>S13</f>
        <v>101449066.39518347</v>
      </c>
      <c r="AB13" s="29">
        <f>T13</f>
        <v>20000</v>
      </c>
      <c r="AC13" s="28">
        <f>U13</f>
        <v>0.8</v>
      </c>
      <c r="AD13" s="29">
        <v>1.6022000000000001E-19</v>
      </c>
      <c r="AE13" s="29">
        <v>1.66054E-27</v>
      </c>
      <c r="AF13" s="28">
        <f>ASIN(AC13)</f>
        <v>0.9272952180016123</v>
      </c>
    </row>
    <row r="14" spans="1:32">
      <c r="A14" s="2"/>
      <c r="B14" s="2"/>
      <c r="C14" s="2"/>
      <c r="D14" s="2"/>
      <c r="E14" s="2"/>
      <c r="F14" s="2"/>
      <c r="G14" s="2"/>
      <c r="H14" s="2"/>
      <c r="I14" s="6"/>
      <c r="J14" s="6"/>
      <c r="K14" s="6"/>
      <c r="L14" s="6"/>
      <c r="M14" s="6"/>
      <c r="N14" s="6"/>
      <c r="O14" s="6"/>
      <c r="P14" s="6"/>
      <c r="Q14" s="24"/>
      <c r="R14" s="24"/>
      <c r="S14" s="24"/>
      <c r="T14" s="24"/>
      <c r="U14" s="24"/>
      <c r="V14" s="24"/>
      <c r="W14" s="24"/>
      <c r="X14" s="24"/>
      <c r="Y14" s="28"/>
      <c r="Z14" s="28"/>
      <c r="AA14" s="28"/>
      <c r="AB14" s="28"/>
      <c r="AC14" s="28"/>
      <c r="AD14" s="28"/>
      <c r="AE14" s="28"/>
      <c r="AF14" s="28"/>
    </row>
    <row r="15" spans="1:32">
      <c r="A15" s="4" t="s">
        <v>9</v>
      </c>
      <c r="B15" s="4" t="s">
        <v>8</v>
      </c>
      <c r="C15" s="4" t="s">
        <v>19</v>
      </c>
      <c r="D15" s="4" t="s">
        <v>1</v>
      </c>
      <c r="E15" s="4" t="s">
        <v>12</v>
      </c>
      <c r="F15" s="4" t="s">
        <v>2</v>
      </c>
      <c r="G15" s="2"/>
      <c r="H15" s="4" t="s">
        <v>13</v>
      </c>
      <c r="I15" s="5" t="s">
        <v>9</v>
      </c>
      <c r="J15" s="5" t="s">
        <v>8</v>
      </c>
      <c r="K15" s="5" t="s">
        <v>19</v>
      </c>
      <c r="L15" s="5" t="s">
        <v>1</v>
      </c>
      <c r="M15" s="5" t="s">
        <v>12</v>
      </c>
      <c r="N15" s="5" t="s">
        <v>2</v>
      </c>
      <c r="O15" s="6"/>
      <c r="P15" s="5" t="s">
        <v>13</v>
      </c>
      <c r="Q15" s="23" t="s">
        <v>9</v>
      </c>
      <c r="R15" s="23" t="s">
        <v>8</v>
      </c>
      <c r="S15" s="23" t="s">
        <v>19</v>
      </c>
      <c r="T15" s="23" t="s">
        <v>1</v>
      </c>
      <c r="U15" s="23" t="s">
        <v>12</v>
      </c>
      <c r="V15" s="23" t="s">
        <v>2</v>
      </c>
      <c r="W15" s="24"/>
      <c r="X15" s="23" t="s">
        <v>13</v>
      </c>
      <c r="Y15" s="27" t="s">
        <v>9</v>
      </c>
      <c r="Z15" s="27" t="s">
        <v>8</v>
      </c>
      <c r="AA15" s="27" t="s">
        <v>19</v>
      </c>
      <c r="AB15" s="27" t="s">
        <v>1</v>
      </c>
      <c r="AC15" s="27" t="s">
        <v>12</v>
      </c>
      <c r="AD15" s="27" t="s">
        <v>2</v>
      </c>
      <c r="AE15" s="28"/>
      <c r="AF15" s="27" t="s">
        <v>13</v>
      </c>
    </row>
    <row r="16" spans="1:32">
      <c r="A16" s="3">
        <f>D13</f>
        <v>20000</v>
      </c>
      <c r="B16" s="2">
        <f>SQRT(2*A16*F$13/(A$13*G$13))</f>
        <v>507245.33197591733</v>
      </c>
      <c r="C16" s="3">
        <f>(B16/300000000)*(300000000/C$13)/2</f>
        <v>2.5000000000000001E-3</v>
      </c>
      <c r="D16" s="3">
        <f>C16/B16</f>
        <v>4.9285815805569473E-9</v>
      </c>
      <c r="E16" s="3">
        <f>SUM(D$16:D16)</f>
        <v>4.9285815805569473E-9</v>
      </c>
      <c r="F16" s="3">
        <f>B$13*SIN(2*PI()*C$13*(E16)*$F$11+H$13)</f>
        <v>-400.00000000000045</v>
      </c>
      <c r="G16" s="2"/>
      <c r="H16" s="2">
        <v>1</v>
      </c>
      <c r="I16" s="7">
        <f>L13</f>
        <v>20000</v>
      </c>
      <c r="J16" s="6">
        <f>SQRT(2*I16*N$13/(I$13*O$13))</f>
        <v>544868.89052253647</v>
      </c>
      <c r="K16" s="7">
        <f>C16</f>
        <v>2.5000000000000001E-3</v>
      </c>
      <c r="L16" s="7">
        <f>K16/J16</f>
        <v>4.5882597510796903E-9</v>
      </c>
      <c r="M16" s="7">
        <f>SUM(L$16:L16)</f>
        <v>4.5882597510796903E-9</v>
      </c>
      <c r="N16" s="7">
        <f>J$13*SIN(2*PI()*K$13*(M16)*$F$11+P$13)</f>
        <v>-136.49900364822048</v>
      </c>
      <c r="O16" s="6"/>
      <c r="P16" s="6">
        <v>1</v>
      </c>
      <c r="Q16" s="25">
        <f>T13</f>
        <v>20000</v>
      </c>
      <c r="R16" s="24">
        <f>SQRT(2*Q16*V$13/(Q$13*W$13))</f>
        <v>567117.5217837994</v>
      </c>
      <c r="S16" s="25">
        <f>K16</f>
        <v>2.5000000000000001E-3</v>
      </c>
      <c r="T16" s="25">
        <f>S16/R16</f>
        <v>4.4082573787114761E-9</v>
      </c>
      <c r="U16" s="25">
        <f>SUM(T$16:T16)</f>
        <v>4.4082573787114761E-9</v>
      </c>
      <c r="V16" s="25">
        <f>R$13*SIN(2*PI()*S$13*(U16)*$F$11+X$13)</f>
        <v>33.82667548757847</v>
      </c>
      <c r="W16" s="24"/>
      <c r="X16" s="24">
        <v>1</v>
      </c>
      <c r="Y16" s="29">
        <f>AB13</f>
        <v>20000</v>
      </c>
      <c r="Z16" s="28">
        <f>SQRT(2*Y16*AD$13/(Y$13*AE$13))</f>
        <v>592334.93306116923</v>
      </c>
      <c r="AA16" s="29">
        <f>S16</f>
        <v>2.5000000000000001E-3</v>
      </c>
      <c r="AB16" s="29">
        <f>AA16/Z16</f>
        <v>4.2205851123452648E-9</v>
      </c>
      <c r="AC16" s="29">
        <f>SUM(AB$16:AB16)</f>
        <v>4.2205851123452648E-9</v>
      </c>
      <c r="AD16" s="29">
        <f>Z$13*SIN(2*PI()*AA$13*(AC16)*$F$11+AF$13)</f>
        <v>206.88216722622022</v>
      </c>
      <c r="AE16" s="28"/>
      <c r="AF16" s="28">
        <v>1</v>
      </c>
    </row>
    <row r="17" spans="1:32">
      <c r="A17" s="3">
        <f>A16+F16*(-1)^H16</f>
        <v>20400</v>
      </c>
      <c r="B17" s="2">
        <f>SQRT(2*A17*F$13/(A$13*G$13))</f>
        <v>512292.67352518893</v>
      </c>
      <c r="C17" s="3">
        <f t="shared" ref="C17:C80" si="0">(B17/300000000)*(300000000/C$13)/2</f>
        <v>2.5248762345905199E-3</v>
      </c>
      <c r="D17" s="3">
        <f>C17/B17</f>
        <v>4.9285815805569473E-9</v>
      </c>
      <c r="E17" s="3">
        <f>SUM(D$16:D17)</f>
        <v>9.8571631611138946E-9</v>
      </c>
      <c r="F17" s="3">
        <f t="shared" ref="F17:F80" si="1">B$13*SIN(2*PI()*C$13*(E17)*$F$11+H$13)</f>
        <v>400.00000000000142</v>
      </c>
      <c r="G17" s="2"/>
      <c r="H17" s="2">
        <v>2</v>
      </c>
      <c r="I17" s="7">
        <f>I16+N16*(-1)^P16*$J$11</f>
        <v>20136.49900364822</v>
      </c>
      <c r="J17" s="6">
        <f>SQRT(2*I17*N$13/(I$13*O$13))</f>
        <v>546725.08032415016</v>
      </c>
      <c r="K17" s="7">
        <f t="shared" ref="K17:K80" si="2">C17</f>
        <v>2.5248762345905199E-3</v>
      </c>
      <c r="L17" s="7">
        <f>K17/J17</f>
        <v>4.6181825664436961E-9</v>
      </c>
      <c r="M17" s="7">
        <f>SUM(L$16:L17)</f>
        <v>9.2064423175233864E-9</v>
      </c>
      <c r="N17" s="7">
        <f t="shared" ref="N17:N80" si="3">J$13*SIN(2*PI()*K$13*(M17)*$F$11+P$13)</f>
        <v>-155.8865766458151</v>
      </c>
      <c r="O17" s="6"/>
      <c r="P17" s="6">
        <v>2</v>
      </c>
      <c r="Q17" s="25">
        <f>Q16+V16*(-1)^X16*$R$11</f>
        <v>19966.173324512423</v>
      </c>
      <c r="R17" s="24">
        <f>SQRT(2*Q17*V$13/(Q$13*W$13))</f>
        <v>566637.72631505737</v>
      </c>
      <c r="S17" s="25">
        <f t="shared" ref="S17:S80" si="4">K17</f>
        <v>2.5248762345905199E-3</v>
      </c>
      <c r="T17" s="25">
        <f>S17/R17</f>
        <v>4.4558915111604454E-9</v>
      </c>
      <c r="U17" s="25">
        <f>SUM(T$16:T17)</f>
        <v>8.8641488898719215E-9</v>
      </c>
      <c r="V17" s="25">
        <f t="shared" ref="V17:V80" si="5">R$13*SIN(2*PI()*S$13*(U17)*$F$11+X$13)</f>
        <v>-412.89908946103947</v>
      </c>
      <c r="W17" s="24"/>
      <c r="X17" s="24">
        <v>2</v>
      </c>
      <c r="Y17" s="29">
        <f>Y16+AD16*(-1)^AF16*$Z$11</f>
        <v>19793.11783277378</v>
      </c>
      <c r="Z17" s="28">
        <f>SQRT(2*Y17*AD$13/(Y$13*AE$13))</f>
        <v>589263.38092921185</v>
      </c>
      <c r="AA17" s="29">
        <f t="shared" ref="AA17:AA80" si="6">S17</f>
        <v>2.5248762345905199E-3</v>
      </c>
      <c r="AB17" s="29">
        <f>AA17/Z17</f>
        <v>4.2848008484916066E-9</v>
      </c>
      <c r="AC17" s="29">
        <f>SUM(AB$16:AB17)</f>
        <v>8.5053859608368722E-9</v>
      </c>
      <c r="AD17" s="29">
        <f t="shared" ref="AD17:AD80" si="7">Z$13*SIN(2*PI()*AA$13*(AC17)*$F$11+AF$13)</f>
        <v>-498.11453312569682</v>
      </c>
      <c r="AE17" s="28"/>
      <c r="AF17" s="28">
        <v>2</v>
      </c>
    </row>
    <row r="18" spans="1:32">
      <c r="A18" s="3">
        <f t="shared" ref="A18:A81" si="8">A17+F17*(-1)^H17</f>
        <v>20800</v>
      </c>
      <c r="B18" s="2">
        <f t="shared" ref="B18:B81" si="9">SQRT(2*A18*F$13/(A$13*G$13))</f>
        <v>517290.76918481052</v>
      </c>
      <c r="C18" s="3">
        <f t="shared" si="0"/>
        <v>2.5495097567963922E-3</v>
      </c>
      <c r="D18" s="3">
        <f t="shared" ref="D18:D81" si="10">C18/B18</f>
        <v>4.9285815805569465E-9</v>
      </c>
      <c r="E18" s="3">
        <f>SUM(D$16:D18)</f>
        <v>1.4785744741670842E-8</v>
      </c>
      <c r="F18" s="3">
        <f t="shared" si="1"/>
        <v>-400.00000000000023</v>
      </c>
      <c r="G18" s="2"/>
      <c r="H18" s="2">
        <v>3</v>
      </c>
      <c r="I18" s="7">
        <f t="shared" ref="I18:I81" si="11">I17+N17*(-1)^P17*$J$11</f>
        <v>19980.612427002405</v>
      </c>
      <c r="J18" s="6">
        <f t="shared" ref="J18:J81" si="12">SQRT(2*I18*N$13/(I$13*O$13))</f>
        <v>544604.73435544956</v>
      </c>
      <c r="K18" s="7">
        <f t="shared" si="2"/>
        <v>2.5495097567963922E-3</v>
      </c>
      <c r="L18" s="7">
        <f t="shared" ref="L18:L81" si="13">K18/J18</f>
        <v>4.6813947730619476E-9</v>
      </c>
      <c r="M18" s="7">
        <f>SUM(L$16:L18)</f>
        <v>1.3887837090585334E-8</v>
      </c>
      <c r="N18" s="7">
        <f t="shared" si="3"/>
        <v>355.0874164296095</v>
      </c>
      <c r="O18" s="6"/>
      <c r="P18" s="6">
        <v>3</v>
      </c>
      <c r="Q18" s="25">
        <f t="shared" ref="Q18:Q81" si="14">Q17+V17*(-1)^X17*$R$11</f>
        <v>19553.274235051384</v>
      </c>
      <c r="R18" s="24">
        <f t="shared" ref="R18:R81" si="15">SQRT(2*Q18*V$13/(Q$13*W$13))</f>
        <v>560748.10341438348</v>
      </c>
      <c r="S18" s="25">
        <f t="shared" si="4"/>
        <v>2.5495097567963922E-3</v>
      </c>
      <c r="T18" s="25">
        <f t="shared" ref="T18:T81" si="16">S18/R18</f>
        <v>4.5466221664816709E-9</v>
      </c>
      <c r="U18" s="25">
        <f>SUM(T$16:T18)</f>
        <v>1.3410771056353592E-8</v>
      </c>
      <c r="V18" s="25">
        <f t="shared" si="5"/>
        <v>495.70090059696594</v>
      </c>
      <c r="W18" s="24"/>
      <c r="X18" s="24">
        <v>3</v>
      </c>
      <c r="Y18" s="29">
        <f t="shared" ref="Y18:Y81" si="17">Y17+AD17*(-1)^AF17*$Z$11</f>
        <v>19295.003299648084</v>
      </c>
      <c r="Z18" s="28">
        <f t="shared" ref="Z18:Z81" si="18">SQRT(2*Y18*AD$13/(Y$13*AE$13))</f>
        <v>581801.41980733071</v>
      </c>
      <c r="AA18" s="29">
        <f t="shared" si="6"/>
        <v>2.5495097567963922E-3</v>
      </c>
      <c r="AB18" s="29">
        <f t="shared" ref="AB18:AB81" si="19">AA18/Z18</f>
        <v>4.3820961413959551E-9</v>
      </c>
      <c r="AC18" s="29">
        <f>SUM(AB$16:AB18)</f>
        <v>1.2887482102232827E-8</v>
      </c>
      <c r="AD18" s="29">
        <f t="shared" si="7"/>
        <v>212.47084002967583</v>
      </c>
      <c r="AE18" s="28"/>
      <c r="AF18" s="28">
        <v>3</v>
      </c>
    </row>
    <row r="19" spans="1:32">
      <c r="A19" s="3">
        <f t="shared" si="8"/>
        <v>21200</v>
      </c>
      <c r="B19" s="2">
        <f t="shared" si="9"/>
        <v>522241.03287662118</v>
      </c>
      <c r="C19" s="3">
        <f t="shared" si="0"/>
        <v>2.57390753524675E-3</v>
      </c>
      <c r="D19" s="3">
        <f t="shared" si="10"/>
        <v>4.9285815805569465E-9</v>
      </c>
      <c r="E19" s="3">
        <f>SUM(D$16:D19)</f>
        <v>1.9714326322227789E-8</v>
      </c>
      <c r="F19" s="3">
        <f t="shared" si="1"/>
        <v>400.00000000000119</v>
      </c>
      <c r="G19" s="2"/>
      <c r="H19" s="2">
        <v>4</v>
      </c>
      <c r="I19" s="7">
        <f t="shared" si="11"/>
        <v>19625.525010572794</v>
      </c>
      <c r="J19" s="6">
        <f t="shared" si="12"/>
        <v>539743.79259901983</v>
      </c>
      <c r="K19" s="7">
        <f t="shared" si="2"/>
        <v>2.57390753524675E-3</v>
      </c>
      <c r="L19" s="7">
        <f t="shared" si="13"/>
        <v>4.7687580117460054E-9</v>
      </c>
      <c r="M19" s="7">
        <f>SUM(L$16:L19)</f>
        <v>1.865659510233134E-8</v>
      </c>
      <c r="N19" s="7">
        <f t="shared" si="3"/>
        <v>-444.54935974710878</v>
      </c>
      <c r="O19" s="6"/>
      <c r="P19" s="6">
        <v>4</v>
      </c>
      <c r="Q19" s="25">
        <f t="shared" si="14"/>
        <v>19057.573334454417</v>
      </c>
      <c r="R19" s="24">
        <f t="shared" si="15"/>
        <v>553594.62849934353</v>
      </c>
      <c r="S19" s="25">
        <f t="shared" si="4"/>
        <v>2.57390753524675E-3</v>
      </c>
      <c r="T19" s="25">
        <f t="shared" si="16"/>
        <v>4.6494445623939112E-9</v>
      </c>
      <c r="U19" s="25">
        <f>SUM(T$16:T19)</f>
        <v>1.8060215618747503E-8</v>
      </c>
      <c r="V19" s="25">
        <f t="shared" si="5"/>
        <v>-393.45392428410537</v>
      </c>
      <c r="W19" s="24"/>
      <c r="X19" s="24">
        <v>4</v>
      </c>
      <c r="Y19" s="29">
        <f t="shared" si="17"/>
        <v>19082.532459618407</v>
      </c>
      <c r="Z19" s="28">
        <f t="shared" si="18"/>
        <v>578589.24030294816</v>
      </c>
      <c r="AA19" s="29">
        <f t="shared" si="6"/>
        <v>2.57390753524675E-3</v>
      </c>
      <c r="AB19" s="29">
        <f t="shared" si="19"/>
        <v>4.4485921202044081E-9</v>
      </c>
      <c r="AC19" s="29">
        <f>SUM(AB$16:AB19)</f>
        <v>1.7336074222437235E-8</v>
      </c>
      <c r="AD19" s="29">
        <f t="shared" si="7"/>
        <v>230.43351275294916</v>
      </c>
      <c r="AE19" s="28"/>
      <c r="AF19" s="28">
        <v>4</v>
      </c>
    </row>
    <row r="20" spans="1:32">
      <c r="A20" s="3">
        <f t="shared" si="8"/>
        <v>21600</v>
      </c>
      <c r="B20" s="2">
        <f t="shared" si="9"/>
        <v>527144.81213065854</v>
      </c>
      <c r="C20" s="3">
        <f t="shared" si="0"/>
        <v>2.5980762113533159E-3</v>
      </c>
      <c r="D20" s="3">
        <f t="shared" si="10"/>
        <v>4.9285815805569465E-9</v>
      </c>
      <c r="E20" s="3">
        <f>SUM(D$16:D20)</f>
        <v>2.4642907902784736E-8</v>
      </c>
      <c r="F20" s="3">
        <f t="shared" si="1"/>
        <v>-400.00000000000216</v>
      </c>
      <c r="G20" s="2"/>
      <c r="H20" s="2">
        <v>5</v>
      </c>
      <c r="I20" s="7">
        <f t="shared" si="11"/>
        <v>19180.975650825683</v>
      </c>
      <c r="J20" s="6">
        <f t="shared" si="12"/>
        <v>533595.7497026315</v>
      </c>
      <c r="K20" s="7">
        <f t="shared" si="2"/>
        <v>2.5980762113533159E-3</v>
      </c>
      <c r="L20" s="7">
        <f t="shared" si="13"/>
        <v>4.8689972002235815E-9</v>
      </c>
      <c r="M20" s="7">
        <f>SUM(L$16:L20)</f>
        <v>2.3525592302554922E-8</v>
      </c>
      <c r="N20" s="7">
        <f t="shared" si="3"/>
        <v>467.68675509915647</v>
      </c>
      <c r="O20" s="6"/>
      <c r="P20" s="6">
        <v>5</v>
      </c>
      <c r="Q20" s="25">
        <f t="shared" si="14"/>
        <v>18664.119410170311</v>
      </c>
      <c r="R20" s="24">
        <f t="shared" si="15"/>
        <v>547850.1941443776</v>
      </c>
      <c r="S20" s="25">
        <f t="shared" si="4"/>
        <v>2.5980762113533159E-3</v>
      </c>
      <c r="T20" s="25">
        <f t="shared" si="16"/>
        <v>4.7423113820575413E-9</v>
      </c>
      <c r="U20" s="25">
        <f>SUM(T$16:T20)</f>
        <v>2.2802527000805046E-8</v>
      </c>
      <c r="V20" s="25">
        <f t="shared" si="5"/>
        <v>261.16582326412555</v>
      </c>
      <c r="W20" s="24"/>
      <c r="X20" s="24">
        <v>5</v>
      </c>
      <c r="Y20" s="29">
        <f t="shared" si="17"/>
        <v>19312.965972371356</v>
      </c>
      <c r="Z20" s="28">
        <f t="shared" si="18"/>
        <v>582072.17066424538</v>
      </c>
      <c r="AA20" s="29">
        <f t="shared" si="6"/>
        <v>2.5980762113533159E-3</v>
      </c>
      <c r="AB20" s="29">
        <f t="shared" si="19"/>
        <v>4.4634949793055042E-9</v>
      </c>
      <c r="AC20" s="29">
        <f>SUM(AB$16:AB20)</f>
        <v>2.1799569201742739E-8</v>
      </c>
      <c r="AD20" s="29">
        <f t="shared" si="7"/>
        <v>-489.78811409342586</v>
      </c>
      <c r="AE20" s="28"/>
      <c r="AF20" s="28">
        <v>5</v>
      </c>
    </row>
    <row r="21" spans="1:32">
      <c r="A21" s="3">
        <f t="shared" si="8"/>
        <v>22000.000000000004</v>
      </c>
      <c r="B21" s="2">
        <f t="shared" si="9"/>
        <v>532003.39236934809</v>
      </c>
      <c r="C21" s="3">
        <f t="shared" si="0"/>
        <v>2.6220221204253792E-3</v>
      </c>
      <c r="D21" s="3">
        <f t="shared" si="10"/>
        <v>4.9285815805569473E-9</v>
      </c>
      <c r="E21" s="3">
        <f>SUM(D$16:D21)</f>
        <v>2.9571489483341684E-8</v>
      </c>
      <c r="F21" s="3">
        <f t="shared" si="1"/>
        <v>400.00000000000097</v>
      </c>
      <c r="G21" s="2"/>
      <c r="H21" s="2">
        <v>6</v>
      </c>
      <c r="I21" s="7">
        <f t="shared" si="11"/>
        <v>18713.288895726528</v>
      </c>
      <c r="J21" s="6">
        <f t="shared" si="12"/>
        <v>527050.31317430094</v>
      </c>
      <c r="K21" s="7">
        <f t="shared" si="2"/>
        <v>2.6220221204253792E-3</v>
      </c>
      <c r="L21" s="7">
        <f t="shared" si="13"/>
        <v>4.9748990843654989E-9</v>
      </c>
      <c r="M21" s="7">
        <f>SUM(L$16:L21)</f>
        <v>2.850049138692042E-8</v>
      </c>
      <c r="N21" s="7">
        <f t="shared" si="3"/>
        <v>-450.21176830315153</v>
      </c>
      <c r="O21" s="6"/>
      <c r="P21" s="6">
        <v>6</v>
      </c>
      <c r="Q21" s="25">
        <f t="shared" si="14"/>
        <v>18402.953586906187</v>
      </c>
      <c r="R21" s="24">
        <f t="shared" si="15"/>
        <v>544003.67443734116</v>
      </c>
      <c r="S21" s="25">
        <f t="shared" si="4"/>
        <v>2.6220221204253792E-3</v>
      </c>
      <c r="T21" s="25">
        <f t="shared" si="16"/>
        <v>4.819861048066112E-9</v>
      </c>
      <c r="U21" s="25">
        <f>SUM(T$16:T21)</f>
        <v>2.7622388048871159E-8</v>
      </c>
      <c r="V21" s="25">
        <f t="shared" si="5"/>
        <v>-167.53520709662715</v>
      </c>
      <c r="W21" s="24"/>
      <c r="X21" s="24">
        <v>6</v>
      </c>
      <c r="Y21" s="29">
        <f t="shared" si="17"/>
        <v>19802.754086464782</v>
      </c>
      <c r="Z21" s="28">
        <f t="shared" si="18"/>
        <v>589406.80453049601</v>
      </c>
      <c r="AA21" s="29">
        <f t="shared" si="6"/>
        <v>2.6220221204253792E-3</v>
      </c>
      <c r="AB21" s="29">
        <f t="shared" si="19"/>
        <v>4.4485779605378063E-9</v>
      </c>
      <c r="AC21" s="29">
        <f>SUM(AB$16:AB21)</f>
        <v>2.6248147162280546E-8</v>
      </c>
      <c r="AD21" s="29">
        <f t="shared" si="7"/>
        <v>377.40132360906824</v>
      </c>
      <c r="AE21" s="28"/>
      <c r="AF21" s="28">
        <v>6</v>
      </c>
    </row>
    <row r="22" spans="1:32">
      <c r="A22" s="3">
        <f t="shared" si="8"/>
        <v>22400.000000000004</v>
      </c>
      <c r="B22" s="2">
        <f t="shared" si="9"/>
        <v>536818.00084267079</v>
      </c>
      <c r="C22" s="3">
        <f t="shared" si="0"/>
        <v>2.6457513110645912E-3</v>
      </c>
      <c r="D22" s="3">
        <f t="shared" si="10"/>
        <v>4.9285815805569473E-9</v>
      </c>
      <c r="E22" s="3">
        <f>SUM(D$16:D22)</f>
        <v>3.4500071063898634E-8</v>
      </c>
      <c r="F22" s="3">
        <f t="shared" si="1"/>
        <v>-400.0000000000062</v>
      </c>
      <c r="G22" s="2"/>
      <c r="H22" s="2">
        <v>7</v>
      </c>
      <c r="I22" s="7">
        <f t="shared" si="11"/>
        <v>18263.077127423378</v>
      </c>
      <c r="J22" s="6">
        <f t="shared" si="12"/>
        <v>520671.72160516313</v>
      </c>
      <c r="K22" s="7">
        <f t="shared" si="2"/>
        <v>2.6457513110645912E-3</v>
      </c>
      <c r="L22" s="7">
        <f t="shared" si="13"/>
        <v>5.0814192537825644E-9</v>
      </c>
      <c r="M22" s="7">
        <f>SUM(L$16:L22)</f>
        <v>3.3581910640702981E-8</v>
      </c>
      <c r="N22" s="7">
        <f t="shared" si="3"/>
        <v>368.4507575505317</v>
      </c>
      <c r="O22" s="6"/>
      <c r="P22" s="6">
        <v>7</v>
      </c>
      <c r="Q22" s="25">
        <f t="shared" si="14"/>
        <v>18235.418379809562</v>
      </c>
      <c r="R22" s="24">
        <f t="shared" si="15"/>
        <v>541521.78627231298</v>
      </c>
      <c r="S22" s="25">
        <f t="shared" si="4"/>
        <v>2.6457513110645912E-3</v>
      </c>
      <c r="T22" s="25">
        <f t="shared" si="16"/>
        <v>4.8857707633098485E-9</v>
      </c>
      <c r="U22" s="25">
        <f>SUM(T$16:T22)</f>
        <v>3.2508158812181009E-8</v>
      </c>
      <c r="V22" s="25">
        <f t="shared" si="5"/>
        <v>128.45046149079226</v>
      </c>
      <c r="W22" s="24"/>
      <c r="X22" s="24">
        <v>7</v>
      </c>
      <c r="Y22" s="29">
        <f t="shared" si="17"/>
        <v>20180.15541007385</v>
      </c>
      <c r="Z22" s="28">
        <f t="shared" si="18"/>
        <v>594996.76078534708</v>
      </c>
      <c r="AA22" s="29">
        <f t="shared" si="6"/>
        <v>2.6457513110645912E-3</v>
      </c>
      <c r="AB22" s="29">
        <f t="shared" si="19"/>
        <v>4.4466650668356847E-9</v>
      </c>
      <c r="AC22" s="29">
        <f>SUM(AB$16:AB22)</f>
        <v>3.0694812229116229E-8</v>
      </c>
      <c r="AD22" s="29">
        <f t="shared" si="7"/>
        <v>33.076435901321432</v>
      </c>
      <c r="AE22" s="28"/>
      <c r="AF22" s="28">
        <v>7</v>
      </c>
    </row>
    <row r="23" spans="1:32">
      <c r="A23" s="3">
        <f t="shared" si="8"/>
        <v>22800.000000000011</v>
      </c>
      <c r="B23" s="2">
        <f t="shared" si="9"/>
        <v>541589.81024844712</v>
      </c>
      <c r="C23" s="3">
        <f t="shared" si="0"/>
        <v>2.6692695630078284E-3</v>
      </c>
      <c r="D23" s="3">
        <f t="shared" si="10"/>
        <v>4.9285815805569473E-9</v>
      </c>
      <c r="E23" s="3">
        <f>SUM(D$16:D23)</f>
        <v>3.9428652644455578E-8</v>
      </c>
      <c r="F23" s="3">
        <f t="shared" si="1"/>
        <v>400.000000000005</v>
      </c>
      <c r="G23" s="2"/>
      <c r="H23" s="2">
        <v>8</v>
      </c>
      <c r="I23" s="7">
        <f t="shared" si="11"/>
        <v>17894.626369872847</v>
      </c>
      <c r="J23" s="6">
        <f t="shared" si="12"/>
        <v>515392.7820624648</v>
      </c>
      <c r="K23" s="7">
        <f t="shared" si="2"/>
        <v>2.6692695630078284E-3</v>
      </c>
      <c r="L23" s="7">
        <f t="shared" si="13"/>
        <v>5.1790976822106853E-9</v>
      </c>
      <c r="M23" s="7">
        <f>SUM(L$16:L23)</f>
        <v>3.8761008322913664E-8</v>
      </c>
      <c r="N23" s="7">
        <f t="shared" si="3"/>
        <v>-171.1768743371828</v>
      </c>
      <c r="O23" s="6"/>
      <c r="P23" s="6">
        <v>8</v>
      </c>
      <c r="Q23" s="25">
        <f t="shared" si="14"/>
        <v>18106.967918318769</v>
      </c>
      <c r="R23" s="24">
        <f t="shared" si="15"/>
        <v>539611.17341137456</v>
      </c>
      <c r="S23" s="25">
        <f t="shared" si="4"/>
        <v>2.6692695630078284E-3</v>
      </c>
      <c r="T23" s="25">
        <f t="shared" si="16"/>
        <v>4.9466536175167389E-9</v>
      </c>
      <c r="U23" s="25">
        <f>SUM(T$16:T23)</f>
        <v>3.7454812429697749E-8</v>
      </c>
      <c r="V23" s="25">
        <f t="shared" si="5"/>
        <v>-145.0698145268579</v>
      </c>
      <c r="W23" s="24"/>
      <c r="X23" s="24">
        <v>8</v>
      </c>
      <c r="Y23" s="29">
        <f t="shared" si="17"/>
        <v>20147.078974172528</v>
      </c>
      <c r="Z23" s="28">
        <f t="shared" si="18"/>
        <v>594508.94384957862</v>
      </c>
      <c r="AA23" s="29">
        <f t="shared" si="6"/>
        <v>2.6692695630078284E-3</v>
      </c>
      <c r="AB23" s="29">
        <f t="shared" si="19"/>
        <v>4.4898728448452098E-9</v>
      </c>
      <c r="AC23" s="29">
        <f>SUM(AB$16:AB23)</f>
        <v>3.5184685073961437E-8</v>
      </c>
      <c r="AD23" s="29">
        <f t="shared" si="7"/>
        <v>-393.25294145069853</v>
      </c>
      <c r="AE23" s="28"/>
      <c r="AF23" s="28">
        <v>8</v>
      </c>
    </row>
    <row r="24" spans="1:32">
      <c r="A24" s="3">
        <f t="shared" si="8"/>
        <v>23200.000000000015</v>
      </c>
      <c r="B24" s="2">
        <f t="shared" si="9"/>
        <v>546319.9420679938</v>
      </c>
      <c r="C24" s="3">
        <f t="shared" si="0"/>
        <v>2.6925824035672528E-3</v>
      </c>
      <c r="D24" s="3">
        <f t="shared" si="10"/>
        <v>4.9285815805569473E-9</v>
      </c>
      <c r="E24" s="3">
        <f>SUM(D$16:D24)</f>
        <v>4.4357234225012522E-8</v>
      </c>
      <c r="F24" s="3">
        <f t="shared" si="1"/>
        <v>-400.00000000000381</v>
      </c>
      <c r="G24" s="2"/>
      <c r="H24" s="2">
        <v>9</v>
      </c>
      <c r="I24" s="7">
        <f t="shared" si="11"/>
        <v>17723.449495535664</v>
      </c>
      <c r="J24" s="6">
        <f t="shared" si="12"/>
        <v>512921.77984424512</v>
      </c>
      <c r="K24" s="7">
        <f t="shared" si="2"/>
        <v>2.6925824035672528E-3</v>
      </c>
      <c r="L24" s="7">
        <f t="shared" si="13"/>
        <v>5.2494990647207219E-9</v>
      </c>
      <c r="M24" s="7">
        <f>SUM(L$16:L24)</f>
        <v>4.4010507387634386E-8</v>
      </c>
      <c r="N24" s="7">
        <f t="shared" si="3"/>
        <v>-130.59748537061898</v>
      </c>
      <c r="O24" s="6"/>
      <c r="P24" s="6">
        <v>9</v>
      </c>
      <c r="Q24" s="25">
        <f t="shared" si="14"/>
        <v>17961.898103791911</v>
      </c>
      <c r="R24" s="24">
        <f t="shared" si="15"/>
        <v>537445.19182847382</v>
      </c>
      <c r="S24" s="25">
        <f t="shared" si="4"/>
        <v>2.6925824035672528E-3</v>
      </c>
      <c r="T24" s="25">
        <f t="shared" si="16"/>
        <v>5.0099664942701604E-9</v>
      </c>
      <c r="U24" s="25">
        <f>SUM(T$16:T24)</f>
        <v>4.246477892396791E-8</v>
      </c>
      <c r="V24" s="25">
        <f t="shared" si="5"/>
        <v>217.48396309408005</v>
      </c>
      <c r="W24" s="24"/>
      <c r="X24" s="24">
        <v>9</v>
      </c>
      <c r="Y24" s="29">
        <f t="shared" si="17"/>
        <v>19753.82603272183</v>
      </c>
      <c r="Z24" s="28">
        <f t="shared" si="18"/>
        <v>588678.20983436552</v>
      </c>
      <c r="AA24" s="29">
        <f t="shared" si="6"/>
        <v>2.6925824035672528E-3</v>
      </c>
      <c r="AB24" s="29">
        <f t="shared" si="19"/>
        <v>4.5739461026166671E-9</v>
      </c>
      <c r="AC24" s="29">
        <f>SUM(AB$16:AB24)</f>
        <v>3.9758631176578103E-8</v>
      </c>
      <c r="AD24" s="29">
        <f t="shared" si="7"/>
        <v>499.96098105438222</v>
      </c>
      <c r="AE24" s="28"/>
      <c r="AF24" s="28">
        <v>9</v>
      </c>
    </row>
    <row r="25" spans="1:32">
      <c r="A25" s="3">
        <f t="shared" si="8"/>
        <v>23600.000000000018</v>
      </c>
      <c r="B25" s="2">
        <f t="shared" si="9"/>
        <v>551009.46964403742</v>
      </c>
      <c r="C25" s="3">
        <f t="shared" si="0"/>
        <v>2.715695122800055E-3</v>
      </c>
      <c r="D25" s="3">
        <f t="shared" si="10"/>
        <v>4.9285815805569473E-9</v>
      </c>
      <c r="E25" s="3">
        <f>SUM(D$16:D25)</f>
        <v>4.9285815805569466E-8</v>
      </c>
      <c r="F25" s="3">
        <f t="shared" si="1"/>
        <v>400.00000000000261</v>
      </c>
      <c r="G25" s="2"/>
      <c r="H25" s="2">
        <v>10</v>
      </c>
      <c r="I25" s="7">
        <f t="shared" si="11"/>
        <v>17854.046980906282</v>
      </c>
      <c r="J25" s="6">
        <f t="shared" si="12"/>
        <v>514808.07596179529</v>
      </c>
      <c r="K25" s="7">
        <f t="shared" si="2"/>
        <v>2.715695122800055E-3</v>
      </c>
      <c r="L25" s="7">
        <f t="shared" si="13"/>
        <v>5.2751602968279599E-9</v>
      </c>
      <c r="M25" s="7">
        <f>SUM(L$16:L25)</f>
        <v>4.9285667684462342E-8</v>
      </c>
      <c r="N25" s="7">
        <f t="shared" si="3"/>
        <v>399.91500969711035</v>
      </c>
      <c r="O25" s="6"/>
      <c r="P25" s="6">
        <v>10</v>
      </c>
      <c r="Q25" s="25">
        <f t="shared" si="14"/>
        <v>17744.414140697831</v>
      </c>
      <c r="R25" s="24">
        <f t="shared" si="15"/>
        <v>534181.57004678028</v>
      </c>
      <c r="S25" s="25">
        <f t="shared" si="4"/>
        <v>2.715695122800055E-3</v>
      </c>
      <c r="T25" s="25">
        <f t="shared" si="16"/>
        <v>5.0838427888147312E-9</v>
      </c>
      <c r="U25" s="25">
        <f>SUM(T$16:T25)</f>
        <v>4.7548621712782638E-8</v>
      </c>
      <c r="V25" s="25">
        <f t="shared" si="5"/>
        <v>-339.68508817039481</v>
      </c>
      <c r="W25" s="24"/>
      <c r="X25" s="24">
        <v>10</v>
      </c>
      <c r="Y25" s="29">
        <f t="shared" si="17"/>
        <v>19253.86505166745</v>
      </c>
      <c r="Z25" s="28">
        <f t="shared" si="18"/>
        <v>581180.86893957085</v>
      </c>
      <c r="AA25" s="29">
        <f t="shared" si="6"/>
        <v>2.715695122800055E-3</v>
      </c>
      <c r="AB25" s="29">
        <f t="shared" si="19"/>
        <v>4.6727194027483098E-9</v>
      </c>
      <c r="AC25" s="29">
        <f>SUM(AB$16:AB25)</f>
        <v>4.4431350579326412E-8</v>
      </c>
      <c r="AD25" s="29">
        <f t="shared" si="7"/>
        <v>-438.36614854040329</v>
      </c>
      <c r="AE25" s="28"/>
      <c r="AF25" s="28">
        <v>10</v>
      </c>
    </row>
    <row r="26" spans="1:32">
      <c r="A26" s="3">
        <f t="shared" si="8"/>
        <v>24000.000000000022</v>
      </c>
      <c r="B26" s="2">
        <f t="shared" si="9"/>
        <v>555659.4210248132</v>
      </c>
      <c r="C26" s="3">
        <f t="shared" si="0"/>
        <v>2.738612787525832E-3</v>
      </c>
      <c r="D26" s="3">
        <f t="shared" si="10"/>
        <v>4.9285815805569473E-9</v>
      </c>
      <c r="E26" s="3">
        <f>SUM(D$16:D26)</f>
        <v>5.421439738612641E-8</v>
      </c>
      <c r="F26" s="3">
        <f t="shared" si="1"/>
        <v>-400.00000000000574</v>
      </c>
      <c r="G26" s="2"/>
      <c r="H26" s="2">
        <v>11</v>
      </c>
      <c r="I26" s="7">
        <f t="shared" si="11"/>
        <v>18253.961990603391</v>
      </c>
      <c r="J26" s="6">
        <f t="shared" si="12"/>
        <v>520541.7712611134</v>
      </c>
      <c r="K26" s="7">
        <f t="shared" si="2"/>
        <v>2.738612787525832E-3</v>
      </c>
      <c r="L26" s="7">
        <f t="shared" si="13"/>
        <v>5.2610817012648405E-9</v>
      </c>
      <c r="M26" s="7">
        <f>SUM(L$16:L26)</f>
        <v>5.4546749385727185E-8</v>
      </c>
      <c r="N26" s="7">
        <f t="shared" si="3"/>
        <v>-499.98418196236406</v>
      </c>
      <c r="O26" s="6"/>
      <c r="P26" s="6">
        <v>11</v>
      </c>
      <c r="Q26" s="25">
        <f t="shared" si="14"/>
        <v>17404.729052527437</v>
      </c>
      <c r="R26" s="24">
        <f t="shared" si="15"/>
        <v>529043.88767945243</v>
      </c>
      <c r="S26" s="25">
        <f t="shared" si="4"/>
        <v>2.738612787525832E-3</v>
      </c>
      <c r="T26" s="25">
        <f t="shared" si="16"/>
        <v>5.176532328042238E-9</v>
      </c>
      <c r="U26" s="25">
        <f>SUM(T$16:T26)</f>
        <v>5.2725154040824877E-8</v>
      </c>
      <c r="V26" s="25">
        <f t="shared" si="5"/>
        <v>469.73029979106593</v>
      </c>
      <c r="W26" s="24"/>
      <c r="X26" s="24">
        <v>11</v>
      </c>
      <c r="Y26" s="29">
        <f t="shared" si="17"/>
        <v>18815.498903127045</v>
      </c>
      <c r="Z26" s="28">
        <f t="shared" si="18"/>
        <v>574526.70114463998</v>
      </c>
      <c r="AA26" s="29">
        <f t="shared" si="6"/>
        <v>2.738612787525832E-3</v>
      </c>
      <c r="AB26" s="29">
        <f t="shared" si="19"/>
        <v>4.7667284776663014E-9</v>
      </c>
      <c r="AC26" s="29">
        <f>SUM(AB$16:AB26)</f>
        <v>4.9198079056992715E-8</v>
      </c>
      <c r="AD26" s="29">
        <f t="shared" si="7"/>
        <v>344.2863157608698</v>
      </c>
      <c r="AE26" s="28"/>
      <c r="AF26" s="28">
        <v>11</v>
      </c>
    </row>
    <row r="27" spans="1:32">
      <c r="A27" s="3">
        <f t="shared" si="8"/>
        <v>24400.000000000029</v>
      </c>
      <c r="B27" s="2">
        <f t="shared" si="9"/>
        <v>560270.78159570112</v>
      </c>
      <c r="C27" s="3">
        <f t="shared" si="0"/>
        <v>2.7613402542968168E-3</v>
      </c>
      <c r="D27" s="3">
        <f t="shared" si="10"/>
        <v>4.9285815805569473E-9</v>
      </c>
      <c r="E27" s="3">
        <f>SUM(D$16:D27)</f>
        <v>5.9142978966683354E-8</v>
      </c>
      <c r="F27" s="3">
        <f t="shared" si="1"/>
        <v>400.00000000000028</v>
      </c>
      <c r="G27" s="2"/>
      <c r="H27" s="2">
        <v>12</v>
      </c>
      <c r="I27" s="7">
        <f t="shared" si="11"/>
        <v>18753.946172565757</v>
      </c>
      <c r="J27" s="6">
        <f t="shared" si="12"/>
        <v>527622.54834258277</v>
      </c>
      <c r="K27" s="7">
        <f t="shared" si="2"/>
        <v>2.7613402542968168E-3</v>
      </c>
      <c r="L27" s="7">
        <f t="shared" si="13"/>
        <v>5.2335524002357303E-9</v>
      </c>
      <c r="M27" s="7">
        <f>SUM(L$16:L27)</f>
        <v>5.9780301785962921E-8</v>
      </c>
      <c r="N27" s="7">
        <f t="shared" si="3"/>
        <v>419.53302696701616</v>
      </c>
      <c r="O27" s="6"/>
      <c r="P27" s="6">
        <v>12</v>
      </c>
      <c r="Q27" s="25">
        <f t="shared" si="14"/>
        <v>16934.99875273637</v>
      </c>
      <c r="R27" s="24">
        <f t="shared" si="15"/>
        <v>521855.96528952173</v>
      </c>
      <c r="S27" s="25">
        <f t="shared" si="4"/>
        <v>2.7613402542968168E-3</v>
      </c>
      <c r="T27" s="25">
        <f t="shared" si="16"/>
        <v>5.2913839027687381E-9</v>
      </c>
      <c r="U27" s="25">
        <f>SUM(T$16:T27)</f>
        <v>5.8016537943593615E-8</v>
      </c>
      <c r="V27" s="25">
        <f t="shared" si="5"/>
        <v>-470.70113596350529</v>
      </c>
      <c r="W27" s="24"/>
      <c r="X27" s="24">
        <v>12</v>
      </c>
      <c r="Y27" s="29">
        <f t="shared" si="17"/>
        <v>18471.212587366175</v>
      </c>
      <c r="Z27" s="28">
        <f t="shared" si="18"/>
        <v>569246.0837869799</v>
      </c>
      <c r="AA27" s="29">
        <f t="shared" si="6"/>
        <v>2.7613402542968168E-3</v>
      </c>
      <c r="AB27" s="29">
        <f t="shared" si="19"/>
        <v>4.8508726418048585E-9</v>
      </c>
      <c r="AC27" s="29">
        <f>SUM(AB$16:AB27)</f>
        <v>5.4048951698797573E-8</v>
      </c>
      <c r="AD27" s="29">
        <f t="shared" si="7"/>
        <v>-286.809999054944</v>
      </c>
      <c r="AE27" s="28"/>
      <c r="AF27" s="28">
        <v>12</v>
      </c>
    </row>
    <row r="28" spans="1:32">
      <c r="A28" s="3">
        <f t="shared" si="8"/>
        <v>24800.000000000029</v>
      </c>
      <c r="B28" s="2">
        <f t="shared" si="9"/>
        <v>564844.49651747965</v>
      </c>
      <c r="C28" s="3">
        <f t="shared" si="0"/>
        <v>2.7838821814150129E-3</v>
      </c>
      <c r="D28" s="3">
        <f t="shared" si="10"/>
        <v>4.9285815805569473E-9</v>
      </c>
      <c r="E28" s="3">
        <f>SUM(D$16:D28)</f>
        <v>6.4071560547240298E-8</v>
      </c>
      <c r="F28" s="3">
        <f t="shared" si="1"/>
        <v>-399.99999999999488</v>
      </c>
      <c r="G28" s="2"/>
      <c r="H28" s="2">
        <v>13</v>
      </c>
      <c r="I28" s="7">
        <f t="shared" si="11"/>
        <v>19173.479199532772</v>
      </c>
      <c r="J28" s="6">
        <f t="shared" si="12"/>
        <v>533491.46758654749</v>
      </c>
      <c r="K28" s="7">
        <f t="shared" si="2"/>
        <v>2.7838821814150129E-3</v>
      </c>
      <c r="L28" s="7">
        <f t="shared" si="13"/>
        <v>5.2182318754018086E-9</v>
      </c>
      <c r="M28" s="7">
        <f>SUM(L$16:L28)</f>
        <v>6.4998533661364727E-8</v>
      </c>
      <c r="N28" s="7">
        <f t="shared" si="3"/>
        <v>-213.72702620378334</v>
      </c>
      <c r="O28" s="6"/>
      <c r="P28" s="6">
        <v>13</v>
      </c>
      <c r="Q28" s="25">
        <f t="shared" si="14"/>
        <v>16464.297616772863</v>
      </c>
      <c r="R28" s="24">
        <f t="shared" si="15"/>
        <v>514552.47526194353</v>
      </c>
      <c r="S28" s="25">
        <f t="shared" si="4"/>
        <v>2.7838821814150129E-3</v>
      </c>
      <c r="T28" s="25">
        <f t="shared" si="16"/>
        <v>5.4102979098445114E-9</v>
      </c>
      <c r="U28" s="25">
        <f>SUM(T$16:T28)</f>
        <v>6.3426835853438131E-8</v>
      </c>
      <c r="V28" s="25">
        <f t="shared" si="5"/>
        <v>150.42907909287493</v>
      </c>
      <c r="W28" s="24"/>
      <c r="X28" s="24">
        <v>13</v>
      </c>
      <c r="Y28" s="29">
        <f t="shared" si="17"/>
        <v>18184.40258831123</v>
      </c>
      <c r="Z28" s="28">
        <f t="shared" si="18"/>
        <v>564809.33636344713</v>
      </c>
      <c r="AA28" s="29">
        <f t="shared" si="6"/>
        <v>2.7838821814150129E-3</v>
      </c>
      <c r="AB28" s="29">
        <f t="shared" si="19"/>
        <v>4.9288883915042486E-9</v>
      </c>
      <c r="AC28" s="29">
        <f>SUM(AB$16:AB28)</f>
        <v>5.8977840090301821E-8</v>
      </c>
      <c r="AD28" s="29">
        <f t="shared" si="7"/>
        <v>287.0502411622827</v>
      </c>
      <c r="AE28" s="28"/>
      <c r="AF28" s="28">
        <v>13</v>
      </c>
    </row>
    <row r="29" spans="1:32">
      <c r="A29" s="3">
        <f t="shared" si="8"/>
        <v>25200.000000000025</v>
      </c>
      <c r="B29" s="2">
        <f t="shared" si="9"/>
        <v>569381.47298828769</v>
      </c>
      <c r="C29" s="3">
        <f t="shared" si="0"/>
        <v>2.8062430400804575E-3</v>
      </c>
      <c r="D29" s="3">
        <f t="shared" si="10"/>
        <v>4.9285815805569473E-9</v>
      </c>
      <c r="E29" s="3">
        <f>SUM(D$16:D29)</f>
        <v>6.9000142127797242E-8</v>
      </c>
      <c r="F29" s="3">
        <f t="shared" si="1"/>
        <v>399.99999999998943</v>
      </c>
      <c r="G29" s="2"/>
      <c r="H29" s="2">
        <v>14</v>
      </c>
      <c r="I29" s="7">
        <f t="shared" si="11"/>
        <v>19387.206225736554</v>
      </c>
      <c r="J29" s="6">
        <f t="shared" si="12"/>
        <v>536456.64548958826</v>
      </c>
      <c r="K29" s="7">
        <f t="shared" si="2"/>
        <v>2.8062430400804575E-3</v>
      </c>
      <c r="L29" s="7">
        <f t="shared" si="13"/>
        <v>5.2310714457072042E-9</v>
      </c>
      <c r="M29" s="7">
        <f>SUM(L$16:L29)</f>
        <v>7.0229605107071937E-8</v>
      </c>
      <c r="N29" s="7">
        <f t="shared" si="3"/>
        <v>-68.170784551575551</v>
      </c>
      <c r="O29" s="6"/>
      <c r="P29" s="6">
        <v>14</v>
      </c>
      <c r="Q29" s="25">
        <f t="shared" si="14"/>
        <v>16313.868537679988</v>
      </c>
      <c r="R29" s="24">
        <f t="shared" si="15"/>
        <v>512196.4297044187</v>
      </c>
      <c r="S29" s="25">
        <f t="shared" si="4"/>
        <v>2.8062430400804575E-3</v>
      </c>
      <c r="T29" s="25">
        <f t="shared" si="16"/>
        <v>5.4788414704489459E-9</v>
      </c>
      <c r="U29" s="25">
        <f>SUM(T$16:T29)</f>
        <v>6.890567732388707E-8</v>
      </c>
      <c r="V29" s="25">
        <f t="shared" si="5"/>
        <v>339.59299989756528</v>
      </c>
      <c r="W29" s="24"/>
      <c r="X29" s="24">
        <v>14</v>
      </c>
      <c r="Y29" s="29">
        <f t="shared" si="17"/>
        <v>17897.352347148946</v>
      </c>
      <c r="Z29" s="28">
        <f t="shared" si="18"/>
        <v>560333.69915118383</v>
      </c>
      <c r="AA29" s="29">
        <f t="shared" si="6"/>
        <v>2.8062430400804575E-3</v>
      </c>
      <c r="AB29" s="29">
        <f t="shared" si="19"/>
        <v>5.0081639643153145E-9</v>
      </c>
      <c r="AC29" s="29">
        <f>SUM(AB$16:AB29)</f>
        <v>6.3986004054617137E-8</v>
      </c>
      <c r="AD29" s="29">
        <f t="shared" si="7"/>
        <v>-345.79501670192019</v>
      </c>
      <c r="AE29" s="28"/>
      <c r="AF29" s="28">
        <v>14</v>
      </c>
    </row>
    <row r="30" spans="1:32">
      <c r="A30" s="3">
        <f t="shared" si="8"/>
        <v>25600.000000000015</v>
      </c>
      <c r="B30" s="2">
        <f t="shared" si="9"/>
        <v>573882.5823446284</v>
      </c>
      <c r="C30" s="3">
        <f t="shared" si="0"/>
        <v>2.8284271247461909E-3</v>
      </c>
      <c r="D30" s="3">
        <f t="shared" si="10"/>
        <v>4.9285815805569473E-9</v>
      </c>
      <c r="E30" s="3">
        <f>SUM(D$16:D30)</f>
        <v>7.3928723708354186E-8</v>
      </c>
      <c r="F30" s="3">
        <f t="shared" si="1"/>
        <v>-399.99999999998823</v>
      </c>
      <c r="G30" s="2"/>
      <c r="H30" s="2">
        <v>15</v>
      </c>
      <c r="I30" s="7">
        <f t="shared" si="11"/>
        <v>19319.03544118498</v>
      </c>
      <c r="J30" s="6">
        <f t="shared" si="12"/>
        <v>535512.64987798105</v>
      </c>
      <c r="K30" s="7">
        <f t="shared" si="2"/>
        <v>2.8284271247461909E-3</v>
      </c>
      <c r="L30" s="7">
        <f t="shared" si="13"/>
        <v>5.2817186025216413E-9</v>
      </c>
      <c r="M30" s="7">
        <f>SUM(L$16:L30)</f>
        <v>7.551132370959358E-8</v>
      </c>
      <c r="N30" s="7">
        <f t="shared" si="3"/>
        <v>362.85328778445938</v>
      </c>
      <c r="O30" s="6"/>
      <c r="P30" s="6">
        <v>15</v>
      </c>
      <c r="Q30" s="25">
        <f t="shared" si="14"/>
        <v>16653.461537577554</v>
      </c>
      <c r="R30" s="24">
        <f t="shared" si="15"/>
        <v>517499.96754258656</v>
      </c>
      <c r="S30" s="25">
        <f t="shared" si="4"/>
        <v>2.8284271247461909E-3</v>
      </c>
      <c r="T30" s="25">
        <f t="shared" si="16"/>
        <v>5.4655600041432496E-9</v>
      </c>
      <c r="U30" s="25">
        <f>SUM(T$16:T30)</f>
        <v>7.4371237328030315E-8</v>
      </c>
      <c r="V30" s="25">
        <f t="shared" si="5"/>
        <v>-489.76286217726147</v>
      </c>
      <c r="W30" s="24"/>
      <c r="X30" s="24">
        <v>15</v>
      </c>
      <c r="Y30" s="29">
        <f t="shared" si="17"/>
        <v>17551.557330447027</v>
      </c>
      <c r="Z30" s="28">
        <f t="shared" si="18"/>
        <v>554894.18882499507</v>
      </c>
      <c r="AA30" s="29">
        <f t="shared" si="6"/>
        <v>2.8284271247461909E-3</v>
      </c>
      <c r="AB30" s="29">
        <f t="shared" si="19"/>
        <v>5.0972368817476166E-9</v>
      </c>
      <c r="AC30" s="29">
        <f>SUM(AB$16:AB30)</f>
        <v>6.9083240936364755E-8</v>
      </c>
      <c r="AD30" s="29">
        <f t="shared" si="7"/>
        <v>442.43213369258308</v>
      </c>
      <c r="AE30" s="28"/>
      <c r="AF30" s="28">
        <v>15</v>
      </c>
    </row>
    <row r="31" spans="1:32">
      <c r="A31" s="3">
        <f t="shared" si="8"/>
        <v>26000.000000000004</v>
      </c>
      <c r="B31" s="2">
        <f t="shared" si="9"/>
        <v>578348.662015195</v>
      </c>
      <c r="C31" s="3">
        <f t="shared" si="0"/>
        <v>2.8504385627478451E-3</v>
      </c>
      <c r="D31" s="3">
        <f t="shared" si="10"/>
        <v>4.9285815805569465E-9</v>
      </c>
      <c r="E31" s="3">
        <f>SUM(D$16:D31)</f>
        <v>7.885730528891113E-8</v>
      </c>
      <c r="F31" s="3">
        <f t="shared" si="1"/>
        <v>399.9999999999871</v>
      </c>
      <c r="G31" s="2"/>
      <c r="H31" s="2">
        <v>16</v>
      </c>
      <c r="I31" s="7">
        <f t="shared" si="11"/>
        <v>18956.182153400521</v>
      </c>
      <c r="J31" s="6">
        <f t="shared" si="12"/>
        <v>530459.76825135527</v>
      </c>
      <c r="K31" s="7">
        <f t="shared" si="2"/>
        <v>2.8504385627478451E-3</v>
      </c>
      <c r="L31" s="7">
        <f t="shared" si="13"/>
        <v>5.373524503364752E-9</v>
      </c>
      <c r="M31" s="7">
        <f>SUM(L$16:L31)</f>
        <v>8.0884848212958328E-8</v>
      </c>
      <c r="N31" s="7">
        <f t="shared" si="3"/>
        <v>-497.88018593637435</v>
      </c>
      <c r="O31" s="6"/>
      <c r="P31" s="6">
        <v>16</v>
      </c>
      <c r="Q31" s="25">
        <f t="shared" si="14"/>
        <v>17143.224399754814</v>
      </c>
      <c r="R31" s="24">
        <f t="shared" si="15"/>
        <v>525054.42471449869</v>
      </c>
      <c r="S31" s="25">
        <f t="shared" si="4"/>
        <v>2.8504385627478451E-3</v>
      </c>
      <c r="T31" s="25">
        <f t="shared" si="16"/>
        <v>5.4288439989774146E-9</v>
      </c>
      <c r="U31" s="25">
        <f>SUM(T$16:T31)</f>
        <v>7.9800081327007726E-8</v>
      </c>
      <c r="V31" s="25">
        <f t="shared" si="5"/>
        <v>199.97176929255122</v>
      </c>
      <c r="W31" s="24"/>
      <c r="X31" s="24">
        <v>16</v>
      </c>
      <c r="Y31" s="29">
        <f t="shared" si="17"/>
        <v>17109.125196754445</v>
      </c>
      <c r="Z31" s="28">
        <f t="shared" si="18"/>
        <v>547855.78301612136</v>
      </c>
      <c r="AA31" s="29">
        <f t="shared" si="6"/>
        <v>2.8504385627478451E-3</v>
      </c>
      <c r="AB31" s="29">
        <f t="shared" si="19"/>
        <v>5.2028994693736169E-9</v>
      </c>
      <c r="AC31" s="29">
        <f>SUM(AB$16:AB31)</f>
        <v>7.4286140405738376E-8</v>
      </c>
      <c r="AD31" s="29">
        <f t="shared" si="7"/>
        <v>-499.60053174827061</v>
      </c>
      <c r="AE31" s="28"/>
      <c r="AF31" s="28">
        <v>16</v>
      </c>
    </row>
    <row r="32" spans="1:32">
      <c r="A32" s="3">
        <f t="shared" si="8"/>
        <v>26399.999999999989</v>
      </c>
      <c r="B32" s="2">
        <f t="shared" si="9"/>
        <v>582780.51733992726</v>
      </c>
      <c r="C32" s="3">
        <f t="shared" si="0"/>
        <v>2.872281323269014E-3</v>
      </c>
      <c r="D32" s="3">
        <f t="shared" si="10"/>
        <v>4.9285815805569473E-9</v>
      </c>
      <c r="E32" s="3">
        <f>SUM(D$16:D32)</f>
        <v>8.3785886869468074E-8</v>
      </c>
      <c r="F32" s="3">
        <f t="shared" si="1"/>
        <v>-399.99999999998585</v>
      </c>
      <c r="G32" s="2"/>
      <c r="H32" s="2">
        <v>17</v>
      </c>
      <c r="I32" s="7">
        <f t="shared" si="11"/>
        <v>18458.301967464147</v>
      </c>
      <c r="J32" s="6">
        <f t="shared" si="12"/>
        <v>523447.20820745046</v>
      </c>
      <c r="K32" s="7">
        <f t="shared" si="2"/>
        <v>2.872281323269014E-3</v>
      </c>
      <c r="L32" s="7">
        <f t="shared" si="13"/>
        <v>5.4872416515605588E-9</v>
      </c>
      <c r="M32" s="7">
        <f>SUM(L$16:L32)</f>
        <v>8.637208986451889E-8</v>
      </c>
      <c r="N32" s="7">
        <f t="shared" si="3"/>
        <v>199.47526916537083</v>
      </c>
      <c r="O32" s="6"/>
      <c r="P32" s="6">
        <v>17</v>
      </c>
      <c r="Q32" s="25">
        <f t="shared" si="14"/>
        <v>17343.196169047365</v>
      </c>
      <c r="R32" s="24">
        <f t="shared" si="15"/>
        <v>528107.86565453222</v>
      </c>
      <c r="S32" s="25">
        <f t="shared" si="4"/>
        <v>2.872281323269014E-3</v>
      </c>
      <c r="T32" s="25">
        <f t="shared" si="16"/>
        <v>5.4388156474608342E-9</v>
      </c>
      <c r="U32" s="25">
        <f>SUM(T$16:T32)</f>
        <v>8.5238896974468558E-8</v>
      </c>
      <c r="V32" s="25">
        <f t="shared" si="5"/>
        <v>267.39110367124118</v>
      </c>
      <c r="W32" s="24"/>
      <c r="X32" s="24">
        <v>17</v>
      </c>
      <c r="Y32" s="29">
        <f t="shared" si="17"/>
        <v>16609.524665006174</v>
      </c>
      <c r="Z32" s="28">
        <f t="shared" si="18"/>
        <v>539797.60100066545</v>
      </c>
      <c r="AA32" s="29">
        <f t="shared" si="6"/>
        <v>2.872281323269014E-3</v>
      </c>
      <c r="AB32" s="29">
        <f t="shared" si="19"/>
        <v>5.3210338800032439E-9</v>
      </c>
      <c r="AC32" s="29">
        <f>SUM(AB$16:AB32)</f>
        <v>7.9607174285741617E-8</v>
      </c>
      <c r="AD32" s="29">
        <f t="shared" si="7"/>
        <v>351.76252072241618</v>
      </c>
      <c r="AE32" s="28"/>
      <c r="AF32" s="28">
        <v>17</v>
      </c>
    </row>
    <row r="33" spans="1:32">
      <c r="A33" s="3">
        <f t="shared" si="8"/>
        <v>26799.999999999975</v>
      </c>
      <c r="B33" s="2">
        <f t="shared" si="9"/>
        <v>587178.92326548998</v>
      </c>
      <c r="C33" s="3">
        <f t="shared" si="0"/>
        <v>2.893959225697555E-3</v>
      </c>
      <c r="D33" s="3">
        <f t="shared" si="10"/>
        <v>4.9285815805569473E-9</v>
      </c>
      <c r="E33" s="3">
        <f>SUM(D$16:D33)</f>
        <v>8.8714468450025018E-8</v>
      </c>
      <c r="F33" s="3">
        <f t="shared" si="1"/>
        <v>399.99999999999324</v>
      </c>
      <c r="G33" s="2"/>
      <c r="H33" s="2">
        <v>18</v>
      </c>
      <c r="I33" s="7">
        <f t="shared" si="11"/>
        <v>18258.826698298777</v>
      </c>
      <c r="J33" s="6">
        <f t="shared" si="12"/>
        <v>520611.12921392068</v>
      </c>
      <c r="K33" s="7">
        <f t="shared" si="2"/>
        <v>2.893959225697555E-3</v>
      </c>
      <c r="L33" s="7">
        <f t="shared" si="13"/>
        <v>5.5587732633898778E-9</v>
      </c>
      <c r="M33" s="7">
        <f>SUM(L$16:L33)</f>
        <v>9.1930863127908762E-8</v>
      </c>
      <c r="N33" s="7">
        <f t="shared" si="3"/>
        <v>356.83531758510657</v>
      </c>
      <c r="O33" s="6"/>
      <c r="P33" s="6">
        <v>18</v>
      </c>
      <c r="Q33" s="25">
        <f t="shared" si="14"/>
        <v>17075.805065376124</v>
      </c>
      <c r="R33" s="24">
        <f t="shared" si="15"/>
        <v>524020.96417841822</v>
      </c>
      <c r="S33" s="25">
        <f t="shared" si="4"/>
        <v>2.893959225697555E-3</v>
      </c>
      <c r="T33" s="25">
        <f t="shared" si="16"/>
        <v>5.5226020016867534E-9</v>
      </c>
      <c r="U33" s="25">
        <f>SUM(T$16:T33)</f>
        <v>9.0761498976155306E-8</v>
      </c>
      <c r="V33" s="25">
        <f t="shared" si="5"/>
        <v>-495.82097395076698</v>
      </c>
      <c r="W33" s="24"/>
      <c r="X33" s="24">
        <v>18</v>
      </c>
      <c r="Y33" s="29">
        <f t="shared" si="17"/>
        <v>16257.762144283759</v>
      </c>
      <c r="Z33" s="28">
        <f t="shared" si="18"/>
        <v>534050.99785465992</v>
      </c>
      <c r="AA33" s="29">
        <f t="shared" si="6"/>
        <v>2.893959225697555E-3</v>
      </c>
      <c r="AB33" s="29">
        <f t="shared" si="19"/>
        <v>5.4188817871755679E-9</v>
      </c>
      <c r="AC33" s="29">
        <f>SUM(AB$16:AB33)</f>
        <v>8.502605607291719E-8</v>
      </c>
      <c r="AD33" s="29">
        <f t="shared" si="7"/>
        <v>78.296794067030078</v>
      </c>
      <c r="AE33" s="28"/>
      <c r="AF33" s="28">
        <v>18</v>
      </c>
    </row>
    <row r="34" spans="1:32">
      <c r="A34" s="3">
        <f t="shared" si="8"/>
        <v>27199.999999999967</v>
      </c>
      <c r="B34" s="2">
        <f t="shared" si="9"/>
        <v>591544.62592728133</v>
      </c>
      <c r="C34" s="3">
        <f t="shared" si="0"/>
        <v>2.9154759474226484E-3</v>
      </c>
      <c r="D34" s="3">
        <f t="shared" si="10"/>
        <v>4.9285815805569473E-9</v>
      </c>
      <c r="E34" s="3">
        <f>SUM(D$16:D34)</f>
        <v>9.3643050030581962E-8</v>
      </c>
      <c r="F34" s="3">
        <f t="shared" si="1"/>
        <v>-399.99999999998352</v>
      </c>
      <c r="G34" s="2"/>
      <c r="H34" s="2">
        <v>19</v>
      </c>
      <c r="I34" s="7">
        <f t="shared" si="11"/>
        <v>18615.662015883885</v>
      </c>
      <c r="J34" s="6">
        <f t="shared" si="12"/>
        <v>525673.70956093888</v>
      </c>
      <c r="K34" s="7">
        <f t="shared" si="2"/>
        <v>2.9154759474226484E-3</v>
      </c>
      <c r="L34" s="7">
        <f t="shared" si="13"/>
        <v>5.546170360807574E-9</v>
      </c>
      <c r="M34" s="7">
        <f>SUM(L$16:L34)</f>
        <v>9.7477033488716339E-8</v>
      </c>
      <c r="N34" s="7">
        <f t="shared" si="3"/>
        <v>-459.56606021474875</v>
      </c>
      <c r="O34" s="6"/>
      <c r="P34" s="6">
        <v>19</v>
      </c>
      <c r="Q34" s="25">
        <f t="shared" si="14"/>
        <v>16579.984091425358</v>
      </c>
      <c r="R34" s="24">
        <f t="shared" si="15"/>
        <v>516357.06367364153</v>
      </c>
      <c r="S34" s="25">
        <f t="shared" si="4"/>
        <v>2.9154759474226484E-3</v>
      </c>
      <c r="T34" s="25">
        <f t="shared" si="16"/>
        <v>5.6462400779034302E-9</v>
      </c>
      <c r="U34" s="25">
        <f>SUM(T$16:T34)</f>
        <v>9.6407739054058733E-8</v>
      </c>
      <c r="V34" s="25">
        <f t="shared" si="5"/>
        <v>34.501873153656831</v>
      </c>
      <c r="W34" s="24"/>
      <c r="X34" s="24">
        <v>19</v>
      </c>
      <c r="Y34" s="29">
        <f t="shared" si="17"/>
        <v>16336.058938350789</v>
      </c>
      <c r="Z34" s="28">
        <f t="shared" si="18"/>
        <v>535335.43839565467</v>
      </c>
      <c r="AA34" s="29">
        <f t="shared" si="6"/>
        <v>2.9154759474226484E-3</v>
      </c>
      <c r="AB34" s="29">
        <f t="shared" si="19"/>
        <v>5.4460731315678084E-9</v>
      </c>
      <c r="AC34" s="29">
        <f>SUM(AB$16:AB34)</f>
        <v>9.0472129204484999E-8</v>
      </c>
      <c r="AD34" s="29">
        <f t="shared" si="7"/>
        <v>-455.73103914092849</v>
      </c>
      <c r="AE34" s="28"/>
      <c r="AF34" s="28">
        <v>19</v>
      </c>
    </row>
    <row r="35" spans="1:32">
      <c r="A35" s="3">
        <f t="shared" si="8"/>
        <v>27599.999999999949</v>
      </c>
      <c r="B35" s="2">
        <f t="shared" si="9"/>
        <v>595878.34412711638</v>
      </c>
      <c r="C35" s="3">
        <f t="shared" si="0"/>
        <v>2.9368350311176797E-3</v>
      </c>
      <c r="D35" s="3">
        <f t="shared" si="10"/>
        <v>4.9285815805569473E-9</v>
      </c>
      <c r="E35" s="3">
        <f>SUM(D$16:D35)</f>
        <v>9.8571631611138906E-8</v>
      </c>
      <c r="F35" s="3">
        <f t="shared" si="1"/>
        <v>399.99999999998238</v>
      </c>
      <c r="G35" s="2"/>
      <c r="H35" s="2">
        <v>20</v>
      </c>
      <c r="I35" s="7">
        <f t="shared" si="11"/>
        <v>19075.228076098632</v>
      </c>
      <c r="J35" s="6">
        <f t="shared" si="12"/>
        <v>532122.82036801882</v>
      </c>
      <c r="K35" s="7">
        <f t="shared" si="2"/>
        <v>2.9368350311176797E-3</v>
      </c>
      <c r="L35" s="7">
        <f t="shared" si="13"/>
        <v>5.5190924326202547E-9</v>
      </c>
      <c r="M35" s="7">
        <f>SUM(L$16:L35)</f>
        <v>1.0299612592133659E-7</v>
      </c>
      <c r="N35" s="7">
        <f t="shared" si="3"/>
        <v>18.323731434731954</v>
      </c>
      <c r="O35" s="6"/>
      <c r="P35" s="6">
        <v>20</v>
      </c>
      <c r="Q35" s="25">
        <f t="shared" si="14"/>
        <v>16545.4822182717</v>
      </c>
      <c r="R35" s="24">
        <f t="shared" si="15"/>
        <v>515819.53108059533</v>
      </c>
      <c r="S35" s="25">
        <f t="shared" si="4"/>
        <v>2.9368350311176797E-3</v>
      </c>
      <c r="T35" s="25">
        <f t="shared" si="16"/>
        <v>5.6935320478564964E-9</v>
      </c>
      <c r="U35" s="25">
        <f>SUM(T$16:T35)</f>
        <v>1.0210127110191523E-7</v>
      </c>
      <c r="V35" s="25">
        <f t="shared" si="5"/>
        <v>492.1826085393094</v>
      </c>
      <c r="W35" s="24"/>
      <c r="X35" s="24">
        <v>20</v>
      </c>
      <c r="Y35" s="29">
        <f t="shared" si="17"/>
        <v>16791.789977491717</v>
      </c>
      <c r="Z35" s="28">
        <f t="shared" si="18"/>
        <v>542751.26582583657</v>
      </c>
      <c r="AA35" s="29">
        <f t="shared" si="6"/>
        <v>2.9368350311176797E-3</v>
      </c>
      <c r="AB35" s="29">
        <f t="shared" si="19"/>
        <v>5.4110146139393442E-9</v>
      </c>
      <c r="AC35" s="29">
        <f>SUM(AB$16:AB35)</f>
        <v>9.5883143818424345E-8</v>
      </c>
      <c r="AD35" s="29">
        <f t="shared" si="7"/>
        <v>439.13360955503293</v>
      </c>
      <c r="AE35" s="28"/>
      <c r="AF35" s="28">
        <v>20</v>
      </c>
    </row>
    <row r="36" spans="1:32">
      <c r="A36" s="3">
        <f t="shared" si="8"/>
        <v>27999.999999999931</v>
      </c>
      <c r="B36" s="2">
        <f t="shared" si="9"/>
        <v>600180.77071487484</v>
      </c>
      <c r="C36" s="3">
        <f t="shared" si="0"/>
        <v>2.9580398915498044E-3</v>
      </c>
      <c r="D36" s="3">
        <f t="shared" si="10"/>
        <v>4.9285815805569473E-9</v>
      </c>
      <c r="E36" s="3">
        <f>SUM(D$16:D36)</f>
        <v>1.0350021319169585E-7</v>
      </c>
      <c r="F36" s="3">
        <f t="shared" si="1"/>
        <v>-399.99999999998118</v>
      </c>
      <c r="G36" s="2"/>
      <c r="H36" s="2">
        <v>21</v>
      </c>
      <c r="I36" s="7">
        <f t="shared" si="11"/>
        <v>19093.551807533364</v>
      </c>
      <c r="J36" s="6">
        <f t="shared" si="12"/>
        <v>532378.33854978019</v>
      </c>
      <c r="K36" s="7">
        <f t="shared" si="2"/>
        <v>2.9580398915498044E-3</v>
      </c>
      <c r="L36" s="7">
        <f t="shared" si="13"/>
        <v>5.556273945344251E-9</v>
      </c>
      <c r="M36" s="7">
        <f>SUM(L$16:L36)</f>
        <v>1.0855239986668084E-7</v>
      </c>
      <c r="N36" s="7">
        <f t="shared" si="3"/>
        <v>459.12957345476553</v>
      </c>
      <c r="O36" s="6"/>
      <c r="P36" s="6">
        <v>21</v>
      </c>
      <c r="Q36" s="25">
        <f t="shared" si="14"/>
        <v>17037.664826811008</v>
      </c>
      <c r="R36" s="24">
        <f t="shared" si="15"/>
        <v>523435.414705028</v>
      </c>
      <c r="S36" s="25">
        <f t="shared" si="4"/>
        <v>2.9580398915498044E-3</v>
      </c>
      <c r="T36" s="25">
        <f t="shared" si="16"/>
        <v>5.6512032018635021E-9</v>
      </c>
      <c r="U36" s="25">
        <f>SUM(T$16:T36)</f>
        <v>1.0775247430377873E-7</v>
      </c>
      <c r="V36" s="25">
        <f t="shared" si="5"/>
        <v>-178.94723309799994</v>
      </c>
      <c r="W36" s="24"/>
      <c r="X36" s="24">
        <v>21</v>
      </c>
      <c r="Y36" s="29">
        <f t="shared" si="17"/>
        <v>17230.923587046749</v>
      </c>
      <c r="Z36" s="28">
        <f t="shared" si="18"/>
        <v>549802.39381359727</v>
      </c>
      <c r="AA36" s="29">
        <f t="shared" si="6"/>
        <v>2.9580398915498044E-3</v>
      </c>
      <c r="AB36" s="29">
        <f t="shared" si="19"/>
        <v>5.3801873633760244E-9</v>
      </c>
      <c r="AC36" s="29">
        <f>SUM(AB$16:AB36)</f>
        <v>1.0126333118180037E-7</v>
      </c>
      <c r="AD36" s="29">
        <f t="shared" si="7"/>
        <v>-103.5619332953912</v>
      </c>
      <c r="AE36" s="28"/>
      <c r="AF36" s="28">
        <v>21</v>
      </c>
    </row>
    <row r="37" spans="1:32">
      <c r="A37" s="3">
        <f t="shared" si="8"/>
        <v>28399.999999999913</v>
      </c>
      <c r="B37" s="2">
        <f t="shared" si="9"/>
        <v>604452.57388163055</v>
      </c>
      <c r="C37" s="3">
        <f t="shared" si="0"/>
        <v>2.9790938219532419E-3</v>
      </c>
      <c r="D37" s="3">
        <f t="shared" si="10"/>
        <v>4.9285815805569481E-9</v>
      </c>
      <c r="E37" s="3">
        <f>SUM(D$16:D37)</f>
        <v>1.0842879477225279E-7</v>
      </c>
      <c r="F37" s="3">
        <f t="shared" si="1"/>
        <v>399.99999999997146</v>
      </c>
      <c r="G37" s="2"/>
      <c r="H37" s="2">
        <v>22</v>
      </c>
      <c r="I37" s="7">
        <f t="shared" si="11"/>
        <v>18634.4222340786</v>
      </c>
      <c r="J37" s="6">
        <f t="shared" si="12"/>
        <v>525938.52072237083</v>
      </c>
      <c r="K37" s="7">
        <f t="shared" si="2"/>
        <v>2.9790938219532419E-3</v>
      </c>
      <c r="L37" s="7">
        <f t="shared" si="13"/>
        <v>5.6643385197598549E-9</v>
      </c>
      <c r="M37" s="7">
        <f>SUM(L$16:L37)</f>
        <v>1.1421673838644069E-7</v>
      </c>
      <c r="N37" s="7">
        <f t="shared" si="3"/>
        <v>-270.22225399286657</v>
      </c>
      <c r="O37" s="6"/>
      <c r="P37" s="6">
        <v>22</v>
      </c>
      <c r="Q37" s="25">
        <f t="shared" si="14"/>
        <v>17216.612059909006</v>
      </c>
      <c r="R37" s="24">
        <f t="shared" si="15"/>
        <v>526177.06549630314</v>
      </c>
      <c r="S37" s="25">
        <f t="shared" si="4"/>
        <v>2.9790938219532419E-3</v>
      </c>
      <c r="T37" s="25">
        <f t="shared" si="16"/>
        <v>5.6617705660418463E-9</v>
      </c>
      <c r="U37" s="25">
        <f>SUM(T$16:T37)</f>
        <v>1.1341424486982058E-7</v>
      </c>
      <c r="V37" s="25">
        <f t="shared" si="5"/>
        <v>-430.19722655009883</v>
      </c>
      <c r="W37" s="24"/>
      <c r="X37" s="24">
        <v>22</v>
      </c>
      <c r="Y37" s="29">
        <f t="shared" si="17"/>
        <v>17334.485520342139</v>
      </c>
      <c r="Z37" s="28">
        <f t="shared" si="18"/>
        <v>551452.14001165272</v>
      </c>
      <c r="AA37" s="29">
        <f t="shared" si="6"/>
        <v>2.9790938219532419E-3</v>
      </c>
      <c r="AB37" s="29">
        <f t="shared" si="19"/>
        <v>5.4022708514474003E-9</v>
      </c>
      <c r="AC37" s="29">
        <f>SUM(AB$16:AB37)</f>
        <v>1.0666560203324777E-7</v>
      </c>
      <c r="AD37" s="29">
        <f t="shared" si="7"/>
        <v>-321.03203347824086</v>
      </c>
      <c r="AE37" s="28"/>
      <c r="AF37" s="28">
        <v>22</v>
      </c>
    </row>
    <row r="38" spans="1:32">
      <c r="A38" s="3">
        <f t="shared" si="8"/>
        <v>28799.999999999884</v>
      </c>
      <c r="B38" s="2">
        <f t="shared" si="9"/>
        <v>608694.39837109961</v>
      </c>
      <c r="C38" s="3">
        <f t="shared" si="0"/>
        <v>2.9999999999999936E-3</v>
      </c>
      <c r="D38" s="3">
        <f t="shared" si="10"/>
        <v>4.9285815805569465E-9</v>
      </c>
      <c r="E38" s="3">
        <f>SUM(D$16:D38)</f>
        <v>1.1335737635280974E-7</v>
      </c>
      <c r="F38" s="3">
        <f t="shared" si="1"/>
        <v>-399.9999999999788</v>
      </c>
      <c r="G38" s="2"/>
      <c r="H38" s="2">
        <v>23</v>
      </c>
      <c r="I38" s="7">
        <f t="shared" si="11"/>
        <v>18364.199980085734</v>
      </c>
      <c r="J38" s="6">
        <f t="shared" si="12"/>
        <v>522111.21416977973</v>
      </c>
      <c r="K38" s="7">
        <f t="shared" si="2"/>
        <v>2.9999999999999936E-3</v>
      </c>
      <c r="L38" s="7">
        <f t="shared" si="13"/>
        <v>5.745902249524286E-9</v>
      </c>
      <c r="M38" s="7">
        <f>SUM(L$16:L38)</f>
        <v>1.1996264063596498E-7</v>
      </c>
      <c r="N38" s="7">
        <f t="shared" si="3"/>
        <v>-418.55327872172529</v>
      </c>
      <c r="O38" s="6"/>
      <c r="P38" s="6">
        <v>23</v>
      </c>
      <c r="Q38" s="25">
        <f t="shared" si="14"/>
        <v>16786.414833358907</v>
      </c>
      <c r="R38" s="24">
        <f t="shared" si="15"/>
        <v>519561.5974416075</v>
      </c>
      <c r="S38" s="25">
        <f t="shared" si="4"/>
        <v>2.9999999999999936E-3</v>
      </c>
      <c r="T38" s="25">
        <f t="shared" si="16"/>
        <v>5.7740988070950674E-9</v>
      </c>
      <c r="U38" s="25">
        <f>SUM(T$16:T38)</f>
        <v>1.1918834367691565E-7</v>
      </c>
      <c r="V38" s="25">
        <f t="shared" si="5"/>
        <v>234.73586720984059</v>
      </c>
      <c r="W38" s="24"/>
      <c r="X38" s="24">
        <v>23</v>
      </c>
      <c r="Y38" s="29">
        <f t="shared" si="17"/>
        <v>17013.453486863898</v>
      </c>
      <c r="Z38" s="28">
        <f t="shared" si="18"/>
        <v>546321.87120653095</v>
      </c>
      <c r="AA38" s="29">
        <f t="shared" si="6"/>
        <v>2.9999999999999936E-3</v>
      </c>
      <c r="AB38" s="29">
        <f t="shared" si="19"/>
        <v>5.4912683495072391E-9</v>
      </c>
      <c r="AC38" s="29">
        <f>SUM(AB$16:AB38)</f>
        <v>1.1215687038275501E-7</v>
      </c>
      <c r="AD38" s="29">
        <f t="shared" si="7"/>
        <v>489.79345724178393</v>
      </c>
      <c r="AE38" s="28"/>
      <c r="AF38" s="28">
        <v>23</v>
      </c>
    </row>
    <row r="39" spans="1:32">
      <c r="A39" s="3">
        <f t="shared" si="8"/>
        <v>29199.999999999862</v>
      </c>
      <c r="B39" s="2">
        <f t="shared" si="9"/>
        <v>612906.86661562347</v>
      </c>
      <c r="C39" s="3">
        <f t="shared" si="0"/>
        <v>3.0207614933986356E-3</v>
      </c>
      <c r="D39" s="3">
        <f t="shared" si="10"/>
        <v>4.9285815805569473E-9</v>
      </c>
      <c r="E39" s="3">
        <f>SUM(D$16:D39)</f>
        <v>1.1828595793336668E-7</v>
      </c>
      <c r="F39" s="3">
        <f t="shared" si="1"/>
        <v>399.99999999998619</v>
      </c>
      <c r="G39" s="2"/>
      <c r="H39" s="2">
        <v>24</v>
      </c>
      <c r="I39" s="7">
        <f t="shared" si="11"/>
        <v>18782.753258807461</v>
      </c>
      <c r="J39" s="6">
        <f t="shared" si="12"/>
        <v>528027.62138334883</v>
      </c>
      <c r="K39" s="7">
        <f t="shared" si="2"/>
        <v>3.0207614933986356E-3</v>
      </c>
      <c r="L39" s="7">
        <f t="shared" si="13"/>
        <v>5.7208399164511854E-9</v>
      </c>
      <c r="M39" s="7">
        <f>SUM(L$16:L39)</f>
        <v>1.2568348055241617E-7</v>
      </c>
      <c r="N39" s="7">
        <f t="shared" si="3"/>
        <v>296.43117361338352</v>
      </c>
      <c r="O39" s="6"/>
      <c r="P39" s="6">
        <v>24</v>
      </c>
      <c r="Q39" s="25">
        <f t="shared" si="14"/>
        <v>16551.678966149066</v>
      </c>
      <c r="R39" s="24">
        <f t="shared" si="15"/>
        <v>515916.11649020936</v>
      </c>
      <c r="S39" s="25">
        <f t="shared" si="4"/>
        <v>3.0207614933986356E-3</v>
      </c>
      <c r="T39" s="25">
        <f t="shared" si="16"/>
        <v>5.8551407813133534E-9</v>
      </c>
      <c r="U39" s="25">
        <f>SUM(T$16:T39)</f>
        <v>1.2504348445822899E-7</v>
      </c>
      <c r="V39" s="25">
        <f t="shared" si="5"/>
        <v>479.45554619396756</v>
      </c>
      <c r="W39" s="24"/>
      <c r="X39" s="24">
        <v>24</v>
      </c>
      <c r="Y39" s="29">
        <f t="shared" si="17"/>
        <v>16523.660029622115</v>
      </c>
      <c r="Z39" s="28">
        <f t="shared" si="18"/>
        <v>538400.52364249236</v>
      </c>
      <c r="AA39" s="29">
        <f t="shared" si="6"/>
        <v>3.0207614933986356E-3</v>
      </c>
      <c r="AB39" s="29">
        <f t="shared" si="19"/>
        <v>5.6106213882594135E-9</v>
      </c>
      <c r="AC39" s="29">
        <f>SUM(AB$16:AB39)</f>
        <v>1.1776749177101442E-7</v>
      </c>
      <c r="AD39" s="29">
        <f t="shared" si="7"/>
        <v>-32.053999490967001</v>
      </c>
      <c r="AE39" s="28"/>
      <c r="AF39" s="28">
        <v>24</v>
      </c>
    </row>
    <row r="40" spans="1:32">
      <c r="A40" s="3">
        <f t="shared" si="8"/>
        <v>29599.999999999847</v>
      </c>
      <c r="B40" s="2">
        <f t="shared" si="9"/>
        <v>617090.57980235666</v>
      </c>
      <c r="C40" s="3">
        <f t="shared" si="0"/>
        <v>3.0413812651491016E-3</v>
      </c>
      <c r="D40" s="3">
        <f t="shared" si="10"/>
        <v>4.9285815805569465E-9</v>
      </c>
      <c r="E40" s="3">
        <f>SUM(D$16:D40)</f>
        <v>1.2321453951392364E-7</v>
      </c>
      <c r="F40" s="3">
        <f t="shared" si="1"/>
        <v>-399.99999999998499</v>
      </c>
      <c r="G40" s="2"/>
      <c r="H40" s="2">
        <v>25</v>
      </c>
      <c r="I40" s="7">
        <f t="shared" si="11"/>
        <v>19079.184432420843</v>
      </c>
      <c r="J40" s="6">
        <f t="shared" si="12"/>
        <v>532178.00079168426</v>
      </c>
      <c r="K40" s="7">
        <f t="shared" si="2"/>
        <v>3.0413812651491016E-3</v>
      </c>
      <c r="L40" s="7">
        <f t="shared" si="13"/>
        <v>5.7149699172544711E-9</v>
      </c>
      <c r="M40" s="7">
        <f>SUM(L$16:L40)</f>
        <v>1.3139845046967065E-7</v>
      </c>
      <c r="N40" s="7">
        <f t="shared" si="3"/>
        <v>381.89935686210407</v>
      </c>
      <c r="O40" s="6"/>
      <c r="P40" s="6">
        <v>25</v>
      </c>
      <c r="Q40" s="25">
        <f t="shared" si="14"/>
        <v>17031.134512343033</v>
      </c>
      <c r="R40" s="24">
        <f t="shared" si="15"/>
        <v>523335.09211103147</v>
      </c>
      <c r="S40" s="25">
        <f t="shared" si="4"/>
        <v>3.0413812651491016E-3</v>
      </c>
      <c r="T40" s="25">
        <f t="shared" si="16"/>
        <v>5.8115370266510586E-9</v>
      </c>
      <c r="U40" s="25">
        <f>SUM(T$16:T40)</f>
        <v>1.3085502148488005E-7</v>
      </c>
      <c r="V40" s="25">
        <f t="shared" si="5"/>
        <v>-84.593508328727737</v>
      </c>
      <c r="W40" s="24"/>
      <c r="X40" s="24">
        <v>25</v>
      </c>
      <c r="Y40" s="29">
        <f t="shared" si="17"/>
        <v>16491.606030131148</v>
      </c>
      <c r="Z40" s="28">
        <f t="shared" si="18"/>
        <v>537878.05259830388</v>
      </c>
      <c r="AA40" s="29">
        <f t="shared" si="6"/>
        <v>3.0413812651491016E-3</v>
      </c>
      <c r="AB40" s="29">
        <f t="shared" si="19"/>
        <v>5.6544067014023618E-9</v>
      </c>
      <c r="AC40" s="29">
        <f>SUM(AB$16:AB40)</f>
        <v>1.2342189847241678E-7</v>
      </c>
      <c r="AD40" s="29">
        <f t="shared" si="7"/>
        <v>-484.82821371332153</v>
      </c>
      <c r="AE40" s="28"/>
      <c r="AF40" s="28">
        <v>25</v>
      </c>
    </row>
    <row r="41" spans="1:32">
      <c r="A41" s="3">
        <f t="shared" si="8"/>
        <v>29999.999999999833</v>
      </c>
      <c r="B41" s="2">
        <f t="shared" si="9"/>
        <v>621246.11887482705</v>
      </c>
      <c r="C41" s="3">
        <f t="shared" si="0"/>
        <v>3.0618621784789641E-3</v>
      </c>
      <c r="D41" s="3">
        <f t="shared" si="10"/>
        <v>4.9285815805569473E-9</v>
      </c>
      <c r="E41" s="3">
        <f>SUM(D$16:D41)</f>
        <v>1.281431210944806E-7</v>
      </c>
      <c r="F41" s="3">
        <f t="shared" si="1"/>
        <v>399.9999999999838</v>
      </c>
      <c r="G41" s="2"/>
      <c r="H41" s="2">
        <v>26</v>
      </c>
      <c r="I41" s="7">
        <f t="shared" si="11"/>
        <v>18697.285075558739</v>
      </c>
      <c r="J41" s="6">
        <f t="shared" si="12"/>
        <v>526824.89522028854</v>
      </c>
      <c r="K41" s="7">
        <f t="shared" si="2"/>
        <v>3.0618621784789641E-3</v>
      </c>
      <c r="L41" s="7">
        <f t="shared" si="13"/>
        <v>5.8119162671662766E-9</v>
      </c>
      <c r="M41" s="7">
        <f>SUM(L$16:L41)</f>
        <v>1.3721036673683693E-7</v>
      </c>
      <c r="N41" s="7">
        <f t="shared" si="3"/>
        <v>-275.36569630627952</v>
      </c>
      <c r="O41" s="6"/>
      <c r="P41" s="6">
        <v>26</v>
      </c>
      <c r="Q41" s="25">
        <f t="shared" si="14"/>
        <v>17115.728020671762</v>
      </c>
      <c r="R41" s="24">
        <f t="shared" si="15"/>
        <v>524633.18280568183</v>
      </c>
      <c r="S41" s="25">
        <f t="shared" si="4"/>
        <v>3.0618621784789641E-3</v>
      </c>
      <c r="T41" s="25">
        <f t="shared" si="16"/>
        <v>5.8361961820723092E-9</v>
      </c>
      <c r="U41" s="25">
        <f>SUM(T$16:T41)</f>
        <v>1.3669121766695238E-7</v>
      </c>
      <c r="V41" s="25">
        <f t="shared" si="5"/>
        <v>-499.99324774909445</v>
      </c>
      <c r="W41" s="24"/>
      <c r="X41" s="24">
        <v>26</v>
      </c>
      <c r="Y41" s="29">
        <f t="shared" si="17"/>
        <v>16976.434243844469</v>
      </c>
      <c r="Z41" s="28">
        <f t="shared" si="18"/>
        <v>545727.18196252384</v>
      </c>
      <c r="AA41" s="29">
        <f t="shared" si="6"/>
        <v>3.0618621784789641E-3</v>
      </c>
      <c r="AB41" s="29">
        <f t="shared" si="19"/>
        <v>5.6106096226836435E-9</v>
      </c>
      <c r="AC41" s="29">
        <f>SUM(AB$16:AB41)</f>
        <v>1.2903250809510042E-7</v>
      </c>
      <c r="AD41" s="29">
        <f t="shared" si="7"/>
        <v>245.63598114565974</v>
      </c>
      <c r="AE41" s="28"/>
      <c r="AF41" s="28">
        <v>26</v>
      </c>
    </row>
    <row r="42" spans="1:32">
      <c r="A42" s="3">
        <f t="shared" si="8"/>
        <v>30399.999999999818</v>
      </c>
      <c r="B42" s="2">
        <f t="shared" si="9"/>
        <v>625374.04547459655</v>
      </c>
      <c r="C42" s="3">
        <f t="shared" si="0"/>
        <v>3.0822070014844792E-3</v>
      </c>
      <c r="D42" s="3">
        <f t="shared" si="10"/>
        <v>4.9285815805569473E-9</v>
      </c>
      <c r="E42" s="3">
        <f>SUM(D$16:D42)</f>
        <v>1.3307170267503755E-7</v>
      </c>
      <c r="F42" s="3">
        <f t="shared" si="1"/>
        <v>-399.99999999999119</v>
      </c>
      <c r="G42" s="2"/>
      <c r="H42" s="2">
        <v>27</v>
      </c>
      <c r="I42" s="7">
        <f t="shared" si="11"/>
        <v>18421.91937925246</v>
      </c>
      <c r="J42" s="6">
        <f t="shared" si="12"/>
        <v>522931.07844752446</v>
      </c>
      <c r="K42" s="7">
        <f t="shared" si="2"/>
        <v>3.0822070014844792E-3</v>
      </c>
      <c r="L42" s="7">
        <f t="shared" si="13"/>
        <v>5.8940979576790927E-9</v>
      </c>
      <c r="M42" s="7">
        <f>SUM(L$16:L42)</f>
        <v>1.4310446469451601E-7</v>
      </c>
      <c r="N42" s="7">
        <f t="shared" si="3"/>
        <v>-476.51502417255409</v>
      </c>
      <c r="O42" s="6"/>
      <c r="P42" s="6">
        <v>27</v>
      </c>
      <c r="Q42" s="25">
        <f t="shared" si="14"/>
        <v>16615.734772922668</v>
      </c>
      <c r="R42" s="24">
        <f t="shared" si="15"/>
        <v>516913.46277368593</v>
      </c>
      <c r="S42" s="25">
        <f t="shared" si="4"/>
        <v>3.0822070014844792E-3</v>
      </c>
      <c r="T42" s="25">
        <f t="shared" si="16"/>
        <v>5.9627137295782242E-9</v>
      </c>
      <c r="U42" s="25">
        <f>SUM(T$16:T42)</f>
        <v>1.426539313965306E-7</v>
      </c>
      <c r="V42" s="25">
        <f t="shared" si="5"/>
        <v>-195.42109244966719</v>
      </c>
      <c r="W42" s="24"/>
      <c r="X42" s="24">
        <v>27</v>
      </c>
      <c r="Y42" s="29">
        <f t="shared" si="17"/>
        <v>17222.07022499013</v>
      </c>
      <c r="Z42" s="28">
        <f t="shared" si="18"/>
        <v>549661.12961962342</v>
      </c>
      <c r="AA42" s="29">
        <f t="shared" si="6"/>
        <v>3.0822070014844792E-3</v>
      </c>
      <c r="AB42" s="29">
        <f t="shared" si="19"/>
        <v>5.6074676475984916E-9</v>
      </c>
      <c r="AC42" s="29">
        <f>SUM(AB$16:AB42)</f>
        <v>1.346399757426989E-7</v>
      </c>
      <c r="AD42" s="29">
        <f t="shared" si="7"/>
        <v>353.29368288080872</v>
      </c>
      <c r="AE42" s="28"/>
      <c r="AF42" s="28">
        <v>27</v>
      </c>
    </row>
    <row r="43" spans="1:32">
      <c r="A43" s="3">
        <f t="shared" si="8"/>
        <v>30799.999999999811</v>
      </c>
      <c r="B43" s="2">
        <f t="shared" si="9"/>
        <v>629474.90282734053</v>
      </c>
      <c r="C43" s="3">
        <f t="shared" si="0"/>
        <v>3.1024184114977049E-3</v>
      </c>
      <c r="D43" s="3">
        <f t="shared" si="10"/>
        <v>4.9285815805569473E-9</v>
      </c>
      <c r="E43" s="3">
        <f>SUM(D$16:D43)</f>
        <v>1.3800028425559451E-7</v>
      </c>
      <c r="F43" s="3">
        <f t="shared" si="1"/>
        <v>400.00000000000705</v>
      </c>
      <c r="G43" s="2"/>
      <c r="H43" s="2">
        <v>28</v>
      </c>
      <c r="I43" s="7">
        <f t="shared" si="11"/>
        <v>18898.434403425013</v>
      </c>
      <c r="J43" s="6">
        <f t="shared" si="12"/>
        <v>529651.1607147092</v>
      </c>
      <c r="K43" s="7">
        <f t="shared" si="2"/>
        <v>3.1024184114977049E-3</v>
      </c>
      <c r="L43" s="7">
        <f t="shared" si="13"/>
        <v>5.8574749601441708E-9</v>
      </c>
      <c r="M43" s="7">
        <f>SUM(L$16:L43)</f>
        <v>1.4896193965466017E-7</v>
      </c>
      <c r="N43" s="7">
        <f t="shared" si="3"/>
        <v>51.016179118379583</v>
      </c>
      <c r="O43" s="6"/>
      <c r="P43" s="6">
        <v>28</v>
      </c>
      <c r="Q43" s="25">
        <f t="shared" si="14"/>
        <v>16811.155865372333</v>
      </c>
      <c r="R43" s="24">
        <f t="shared" si="15"/>
        <v>519944.34019105142</v>
      </c>
      <c r="S43" s="25">
        <f t="shared" si="4"/>
        <v>3.1024184114977049E-3</v>
      </c>
      <c r="T43" s="25">
        <f t="shared" si="16"/>
        <v>5.9668279307699238E-9</v>
      </c>
      <c r="U43" s="25">
        <f>SUM(T$16:T43)</f>
        <v>1.4862075932730054E-7</v>
      </c>
      <c r="V43" s="25">
        <f t="shared" si="5"/>
        <v>342.51288910132519</v>
      </c>
      <c r="W43" s="24"/>
      <c r="X43" s="24">
        <v>28</v>
      </c>
      <c r="Y43" s="29">
        <f t="shared" si="17"/>
        <v>16868.776542109321</v>
      </c>
      <c r="Z43" s="28">
        <f t="shared" si="18"/>
        <v>543994.0389829122</v>
      </c>
      <c r="AA43" s="29">
        <f t="shared" si="6"/>
        <v>3.1024184114977049E-3</v>
      </c>
      <c r="AB43" s="29">
        <f t="shared" si="19"/>
        <v>5.7030375136062056E-9</v>
      </c>
      <c r="AC43" s="29">
        <f>SUM(AB$16:AB43)</f>
        <v>1.403430132563051E-7</v>
      </c>
      <c r="AD43" s="29">
        <f t="shared" si="7"/>
        <v>-384.07926998230124</v>
      </c>
      <c r="AE43" s="28"/>
      <c r="AF43" s="28">
        <v>28</v>
      </c>
    </row>
    <row r="44" spans="1:32">
      <c r="A44" s="3">
        <f t="shared" si="8"/>
        <v>31199.999999999818</v>
      </c>
      <c r="B44" s="2">
        <f t="shared" si="9"/>
        <v>633549.21657730511</v>
      </c>
      <c r="C44" s="3">
        <f t="shared" si="0"/>
        <v>3.12249899919919E-3</v>
      </c>
      <c r="D44" s="3">
        <f t="shared" si="10"/>
        <v>4.9285815805569473E-9</v>
      </c>
      <c r="E44" s="3">
        <f>SUM(D$16:D44)</f>
        <v>1.4292886583615147E-7</v>
      </c>
      <c r="F44" s="3">
        <f t="shared" si="1"/>
        <v>-400.00000000001438</v>
      </c>
      <c r="G44" s="2"/>
      <c r="H44" s="2">
        <v>29</v>
      </c>
      <c r="I44" s="7">
        <f t="shared" si="11"/>
        <v>18949.450582543392</v>
      </c>
      <c r="J44" s="6">
        <f t="shared" si="12"/>
        <v>530365.57353020017</v>
      </c>
      <c r="K44" s="7">
        <f t="shared" si="2"/>
        <v>3.12249899919919E-3</v>
      </c>
      <c r="L44" s="7">
        <f t="shared" si="13"/>
        <v>5.8874466123721513E-9</v>
      </c>
      <c r="M44" s="7">
        <f>SUM(L$16:L44)</f>
        <v>1.5484938626703231E-7</v>
      </c>
      <c r="N44" s="7">
        <f t="shared" si="3"/>
        <v>493.56558668932689</v>
      </c>
      <c r="O44" s="6"/>
      <c r="P44" s="6">
        <v>29</v>
      </c>
      <c r="Q44" s="25">
        <f t="shared" si="14"/>
        <v>17153.66875447366</v>
      </c>
      <c r="R44" s="24">
        <f t="shared" si="15"/>
        <v>525214.34269543563</v>
      </c>
      <c r="S44" s="25">
        <f t="shared" si="4"/>
        <v>3.12249899919919E-3</v>
      </c>
      <c r="T44" s="25">
        <f t="shared" si="16"/>
        <v>5.9451898879499618E-9</v>
      </c>
      <c r="U44" s="25">
        <f>SUM(T$16:T44)</f>
        <v>1.5456594921525051E-7</v>
      </c>
      <c r="V44" s="25">
        <f t="shared" si="5"/>
        <v>464.07110299086639</v>
      </c>
      <c r="W44" s="24"/>
      <c r="X44" s="24">
        <v>29</v>
      </c>
      <c r="Y44" s="29">
        <f t="shared" si="17"/>
        <v>16484.697272127021</v>
      </c>
      <c r="Z44" s="28">
        <f t="shared" si="18"/>
        <v>537765.37531977985</v>
      </c>
      <c r="AA44" s="29">
        <f t="shared" si="6"/>
        <v>3.12249899919919E-3</v>
      </c>
      <c r="AB44" s="29">
        <f t="shared" si="19"/>
        <v>5.8064337023230798E-9</v>
      </c>
      <c r="AC44" s="29">
        <f>SUM(AB$16:AB44)</f>
        <v>1.4614944695862819E-7</v>
      </c>
      <c r="AD44" s="29">
        <f t="shared" si="7"/>
        <v>-359.62774410600792</v>
      </c>
      <c r="AE44" s="28"/>
      <c r="AF44" s="28">
        <v>29</v>
      </c>
    </row>
    <row r="45" spans="1:32">
      <c r="A45" s="3">
        <f t="shared" si="8"/>
        <v>31599.999999999833</v>
      </c>
      <c r="B45" s="2">
        <f t="shared" si="9"/>
        <v>637597.4955737706</v>
      </c>
      <c r="C45" s="3">
        <f t="shared" si="0"/>
        <v>3.142451272494125E-3</v>
      </c>
      <c r="D45" s="3">
        <f t="shared" si="10"/>
        <v>4.9285815805569465E-9</v>
      </c>
      <c r="E45" s="3">
        <f>SUM(D$16:D45)</f>
        <v>1.4785744741670843E-7</v>
      </c>
      <c r="F45" s="3">
        <f t="shared" si="1"/>
        <v>400.00000000002177</v>
      </c>
      <c r="G45" s="2"/>
      <c r="H45" s="2">
        <v>30</v>
      </c>
      <c r="I45" s="7">
        <f t="shared" si="11"/>
        <v>18455.884995854063</v>
      </c>
      <c r="J45" s="6">
        <f t="shared" si="12"/>
        <v>523412.93640763417</v>
      </c>
      <c r="K45" s="7">
        <f t="shared" si="2"/>
        <v>3.142451272494125E-3</v>
      </c>
      <c r="L45" s="7">
        <f t="shared" si="13"/>
        <v>6.0037707399092312E-9</v>
      </c>
      <c r="M45" s="7">
        <f>SUM(L$16:L45)</f>
        <v>1.6085315700694155E-7</v>
      </c>
      <c r="N45" s="7">
        <f t="shared" si="3"/>
        <v>300.94177091519344</v>
      </c>
      <c r="O45" s="6"/>
      <c r="P45" s="6">
        <v>30</v>
      </c>
      <c r="Q45" s="25">
        <f t="shared" si="14"/>
        <v>16689.597651482793</v>
      </c>
      <c r="R45" s="24">
        <f t="shared" si="15"/>
        <v>518061.1212783244</v>
      </c>
      <c r="S45" s="25">
        <f t="shared" si="4"/>
        <v>3.142451272494125E-3</v>
      </c>
      <c r="T45" s="25">
        <f t="shared" si="16"/>
        <v>6.0657925164121066E-9</v>
      </c>
      <c r="U45" s="25">
        <f>SUM(T$16:T45)</f>
        <v>1.6063174173166261E-7</v>
      </c>
      <c r="V45" s="25">
        <f t="shared" si="5"/>
        <v>110.3108669578755</v>
      </c>
      <c r="W45" s="24"/>
      <c r="X45" s="24">
        <v>30</v>
      </c>
      <c r="Y45" s="29">
        <f t="shared" si="17"/>
        <v>16844.32501623303</v>
      </c>
      <c r="Z45" s="28">
        <f t="shared" si="18"/>
        <v>543599.63254935399</v>
      </c>
      <c r="AA45" s="29">
        <f t="shared" si="6"/>
        <v>3.142451272494125E-3</v>
      </c>
      <c r="AB45" s="29">
        <f t="shared" si="19"/>
        <v>5.7808193463206925E-9</v>
      </c>
      <c r="AC45" s="29">
        <f>SUM(AB$16:AB45)</f>
        <v>1.5193026630494888E-7</v>
      </c>
      <c r="AD45" s="29">
        <f t="shared" si="7"/>
        <v>325.59597328468732</v>
      </c>
      <c r="AE45" s="28"/>
      <c r="AF45" s="28">
        <v>30</v>
      </c>
    </row>
    <row r="46" spans="1:32">
      <c r="A46" s="3">
        <f t="shared" si="8"/>
        <v>31999.999999999854</v>
      </c>
      <c r="B46" s="2">
        <f t="shared" si="9"/>
        <v>641620.23261285317</v>
      </c>
      <c r="C46" s="3">
        <f t="shared" si="0"/>
        <v>3.162277660168372E-3</v>
      </c>
      <c r="D46" s="3">
        <f t="shared" si="10"/>
        <v>4.9285815805569473E-9</v>
      </c>
      <c r="E46" s="3">
        <f>SUM(D$16:D46)</f>
        <v>1.5278602899726538E-7</v>
      </c>
      <c r="F46" s="3">
        <f t="shared" si="1"/>
        <v>-400.0000000000291</v>
      </c>
      <c r="G46" s="2"/>
      <c r="H46" s="2">
        <v>31</v>
      </c>
      <c r="I46" s="7">
        <f t="shared" si="11"/>
        <v>18756.826766769256</v>
      </c>
      <c r="J46" s="6">
        <f t="shared" si="12"/>
        <v>527663.06803060626</v>
      </c>
      <c r="K46" s="7">
        <f t="shared" si="2"/>
        <v>3.162277660168372E-3</v>
      </c>
      <c r="L46" s="7">
        <f t="shared" si="13"/>
        <v>5.9929865320514514E-9</v>
      </c>
      <c r="M46" s="7">
        <f>SUM(L$16:L46)</f>
        <v>1.66846143538993E-7</v>
      </c>
      <c r="N46" s="7">
        <f t="shared" si="3"/>
        <v>-222.110931154415</v>
      </c>
      <c r="O46" s="6"/>
      <c r="P46" s="6">
        <v>31</v>
      </c>
      <c r="Q46" s="25">
        <f t="shared" si="14"/>
        <v>16799.908518440669</v>
      </c>
      <c r="R46" s="24">
        <f t="shared" si="15"/>
        <v>519770.37913536961</v>
      </c>
      <c r="S46" s="25">
        <f t="shared" si="4"/>
        <v>3.162277660168372E-3</v>
      </c>
      <c r="T46" s="25">
        <f t="shared" si="16"/>
        <v>6.0839897522224607E-9</v>
      </c>
      <c r="U46" s="25">
        <f>SUM(T$16:T46)</f>
        <v>1.6671573148388507E-7</v>
      </c>
      <c r="V46" s="25">
        <f t="shared" si="5"/>
        <v>-325.7987839797488</v>
      </c>
      <c r="W46" s="24"/>
      <c r="X46" s="24">
        <v>31</v>
      </c>
      <c r="Y46" s="29">
        <f t="shared" si="17"/>
        <v>17169.920989517715</v>
      </c>
      <c r="Z46" s="28">
        <f t="shared" si="18"/>
        <v>548828.29885329597</v>
      </c>
      <c r="AA46" s="29">
        <f t="shared" si="6"/>
        <v>3.162277660168372E-3</v>
      </c>
      <c r="AB46" s="29">
        <f t="shared" si="19"/>
        <v>5.7618706374571649E-9</v>
      </c>
      <c r="AC46" s="29">
        <f>SUM(AB$16:AB46)</f>
        <v>1.5769213694240605E-7</v>
      </c>
      <c r="AD46" s="29">
        <f t="shared" si="7"/>
        <v>386.741947061752</v>
      </c>
      <c r="AE46" s="28"/>
      <c r="AF46" s="28">
        <v>31</v>
      </c>
    </row>
    <row r="47" spans="1:32">
      <c r="A47" s="3">
        <f t="shared" si="8"/>
        <v>32399.999999999884</v>
      </c>
      <c r="B47" s="2">
        <f t="shared" si="9"/>
        <v>645617.90513770562</v>
      </c>
      <c r="C47" s="3">
        <f t="shared" si="0"/>
        <v>3.1819805153394582E-3</v>
      </c>
      <c r="D47" s="3">
        <f t="shared" si="10"/>
        <v>4.9285815805569473E-9</v>
      </c>
      <c r="E47" s="3">
        <f>SUM(D$16:D47)</f>
        <v>1.5771461057782234E-7</v>
      </c>
      <c r="F47" s="3">
        <f t="shared" si="1"/>
        <v>400.00000000003644</v>
      </c>
      <c r="G47" s="2"/>
      <c r="H47" s="2">
        <v>32</v>
      </c>
      <c r="I47" s="7">
        <f t="shared" si="11"/>
        <v>18978.937697923669</v>
      </c>
      <c r="J47" s="6">
        <f t="shared" si="12"/>
        <v>530778.06231461512</v>
      </c>
      <c r="K47" s="7">
        <f t="shared" si="2"/>
        <v>3.1819805153394582E-3</v>
      </c>
      <c r="L47" s="7">
        <f t="shared" si="13"/>
        <v>5.9949360029378167E-9</v>
      </c>
      <c r="M47" s="7">
        <f>SUM(L$16:L47)</f>
        <v>1.7284107954193083E-7</v>
      </c>
      <c r="N47" s="7">
        <f t="shared" si="3"/>
        <v>-499.98377712027082</v>
      </c>
      <c r="O47" s="6"/>
      <c r="P47" s="6">
        <v>32</v>
      </c>
      <c r="Q47" s="25">
        <f t="shared" si="14"/>
        <v>17125.707302420418</v>
      </c>
      <c r="R47" s="24">
        <f t="shared" si="15"/>
        <v>524786.10354125395</v>
      </c>
      <c r="S47" s="25">
        <f t="shared" si="4"/>
        <v>3.1819805153394582E-3</v>
      </c>
      <c r="T47" s="25">
        <f t="shared" si="16"/>
        <v>6.0633856229566103E-9</v>
      </c>
      <c r="U47" s="25">
        <f>SUM(T$16:T47)</f>
        <v>1.7277911710684168E-7</v>
      </c>
      <c r="V47" s="25">
        <f t="shared" si="5"/>
        <v>-496.95421624154727</v>
      </c>
      <c r="W47" s="24"/>
      <c r="X47" s="24">
        <v>32</v>
      </c>
      <c r="Y47" s="29">
        <f t="shared" si="17"/>
        <v>16783.179042455962</v>
      </c>
      <c r="Z47" s="28">
        <f t="shared" si="18"/>
        <v>542612.08485665917</v>
      </c>
      <c r="AA47" s="29">
        <f t="shared" si="6"/>
        <v>3.1819805153394582E-3</v>
      </c>
      <c r="AB47" s="29">
        <f t="shared" si="19"/>
        <v>5.8641902827874467E-9</v>
      </c>
      <c r="AC47" s="29">
        <f>SUM(AB$16:AB47)</f>
        <v>1.6355632722519348E-7</v>
      </c>
      <c r="AD47" s="29">
        <f t="shared" si="7"/>
        <v>-225.61215535544812</v>
      </c>
      <c r="AE47" s="28"/>
      <c r="AF47" s="28">
        <v>32</v>
      </c>
    </row>
    <row r="48" spans="1:32">
      <c r="A48" s="3">
        <f t="shared" si="8"/>
        <v>32799.99999999992</v>
      </c>
      <c r="B48" s="2">
        <f t="shared" si="9"/>
        <v>649590.97589993279</v>
      </c>
      <c r="C48" s="3">
        <f t="shared" si="0"/>
        <v>3.2015621187164206E-3</v>
      </c>
      <c r="D48" s="3">
        <f t="shared" si="10"/>
        <v>4.9285815805569473E-9</v>
      </c>
      <c r="E48" s="3">
        <f>SUM(D$16:D48)</f>
        <v>1.626431921583793E-7</v>
      </c>
      <c r="F48" s="3">
        <f t="shared" si="1"/>
        <v>-400.00000000004383</v>
      </c>
      <c r="G48" s="2"/>
      <c r="H48" s="2">
        <v>33</v>
      </c>
      <c r="I48" s="7">
        <f t="shared" si="11"/>
        <v>18478.9539208034</v>
      </c>
      <c r="J48" s="6">
        <f t="shared" si="12"/>
        <v>523739.95413001708</v>
      </c>
      <c r="K48" s="7">
        <f t="shared" si="2"/>
        <v>3.2015621187164206E-3</v>
      </c>
      <c r="L48" s="7">
        <f t="shared" si="13"/>
        <v>6.1128850175933711E-9</v>
      </c>
      <c r="M48" s="7">
        <f>SUM(L$16:L48)</f>
        <v>1.7895396455952421E-7</v>
      </c>
      <c r="N48" s="7">
        <f t="shared" si="3"/>
        <v>-322.86043402606481</v>
      </c>
      <c r="O48" s="6"/>
      <c r="P48" s="6">
        <v>33</v>
      </c>
      <c r="Q48" s="25">
        <f t="shared" si="14"/>
        <v>16628.753086178873</v>
      </c>
      <c r="R48" s="24">
        <f t="shared" si="15"/>
        <v>517115.92218624539</v>
      </c>
      <c r="S48" s="25">
        <f t="shared" si="4"/>
        <v>3.2015621187164206E-3</v>
      </c>
      <c r="T48" s="25">
        <f t="shared" si="16"/>
        <v>6.1911884383311256E-9</v>
      </c>
      <c r="U48" s="25">
        <f>SUM(T$16:T48)</f>
        <v>1.7897030554517281E-7</v>
      </c>
      <c r="V48" s="25">
        <f t="shared" si="5"/>
        <v>-334.63109103232478</v>
      </c>
      <c r="W48" s="24"/>
      <c r="X48" s="24">
        <v>33</v>
      </c>
      <c r="Y48" s="29">
        <f t="shared" si="17"/>
        <v>16557.566887100515</v>
      </c>
      <c r="Z48" s="28">
        <f t="shared" si="18"/>
        <v>538952.64448752021</v>
      </c>
      <c r="AA48" s="29">
        <f t="shared" si="6"/>
        <v>3.2015621187164206E-3</v>
      </c>
      <c r="AB48" s="29">
        <f t="shared" si="19"/>
        <v>5.9403403090464929E-9</v>
      </c>
      <c r="AC48" s="29">
        <f>SUM(AB$16:AB48)</f>
        <v>1.6949666753423997E-7</v>
      </c>
      <c r="AD48" s="29">
        <f t="shared" si="7"/>
        <v>-497.28922069737814</v>
      </c>
      <c r="AE48" s="28"/>
      <c r="AF48" s="28">
        <v>33</v>
      </c>
    </row>
    <row r="49" spans="1:32">
      <c r="A49" s="3">
        <f t="shared" si="8"/>
        <v>33199.999999999964</v>
      </c>
      <c r="B49" s="2">
        <f t="shared" si="9"/>
        <v>653539.89358481765</v>
      </c>
      <c r="C49" s="3">
        <f t="shared" si="0"/>
        <v>3.2210246816812794E-3</v>
      </c>
      <c r="D49" s="3">
        <f t="shared" si="10"/>
        <v>4.9285815805569465E-9</v>
      </c>
      <c r="E49" s="3">
        <f>SUM(D$16:D49)</f>
        <v>1.6757177373893625E-7</v>
      </c>
      <c r="F49" s="3">
        <f t="shared" si="1"/>
        <v>400.00000000005116</v>
      </c>
      <c r="G49" s="2"/>
      <c r="H49" s="2">
        <v>34</v>
      </c>
      <c r="I49" s="7">
        <f t="shared" si="11"/>
        <v>18801.814354829465</v>
      </c>
      <c r="J49" s="6">
        <f t="shared" si="12"/>
        <v>528295.47969106562</v>
      </c>
      <c r="K49" s="7">
        <f t="shared" si="2"/>
        <v>3.2210246816812794E-3</v>
      </c>
      <c r="L49" s="7">
        <f t="shared" si="13"/>
        <v>6.0970135189588532E-9</v>
      </c>
      <c r="M49" s="7">
        <f>SUM(L$16:L49)</f>
        <v>1.8505097807848306E-7</v>
      </c>
      <c r="N49" s="7">
        <f t="shared" si="3"/>
        <v>101.91501884983343</v>
      </c>
      <c r="O49" s="6"/>
      <c r="P49" s="6">
        <v>34</v>
      </c>
      <c r="Q49" s="25">
        <f t="shared" si="14"/>
        <v>16963.384177211199</v>
      </c>
      <c r="R49" s="24">
        <f t="shared" si="15"/>
        <v>522293.13393932744</v>
      </c>
      <c r="S49" s="25">
        <f t="shared" si="4"/>
        <v>3.2210246816812794E-3</v>
      </c>
      <c r="T49" s="25">
        <f t="shared" si="16"/>
        <v>6.1670821850310828E-9</v>
      </c>
      <c r="U49" s="25">
        <f>SUM(T$16:T49)</f>
        <v>1.8513738773020389E-7</v>
      </c>
      <c r="V49" s="25">
        <f t="shared" si="5"/>
        <v>20.009622944122317</v>
      </c>
      <c r="W49" s="24"/>
      <c r="X49" s="24">
        <v>34</v>
      </c>
      <c r="Y49" s="29">
        <f t="shared" si="17"/>
        <v>17054.856107797892</v>
      </c>
      <c r="Z49" s="28">
        <f t="shared" si="18"/>
        <v>546986.21054894291</v>
      </c>
      <c r="AA49" s="29">
        <f t="shared" si="6"/>
        <v>3.2210246816812794E-3</v>
      </c>
      <c r="AB49" s="29">
        <f t="shared" si="19"/>
        <v>5.8886762034617517E-9</v>
      </c>
      <c r="AC49" s="29">
        <f>SUM(AB$16:AB49)</f>
        <v>1.7538534373770172E-7</v>
      </c>
      <c r="AD49" s="29">
        <f t="shared" si="7"/>
        <v>-80.145906314054528</v>
      </c>
      <c r="AE49" s="28"/>
      <c r="AF49" s="28">
        <v>34</v>
      </c>
    </row>
    <row r="50" spans="1:32">
      <c r="A50" s="3">
        <f t="shared" si="8"/>
        <v>33600.000000000015</v>
      </c>
      <c r="B50" s="2">
        <f t="shared" si="9"/>
        <v>657465.09340274683</v>
      </c>
      <c r="C50" s="3">
        <f t="shared" si="0"/>
        <v>3.2403703492039308E-3</v>
      </c>
      <c r="D50" s="3">
        <f t="shared" si="10"/>
        <v>4.9285815805569473E-9</v>
      </c>
      <c r="E50" s="3">
        <f>SUM(D$16:D50)</f>
        <v>1.7250035531949321E-7</v>
      </c>
      <c r="F50" s="3">
        <f t="shared" si="1"/>
        <v>-400.00000000004144</v>
      </c>
      <c r="G50" s="2"/>
      <c r="H50" s="2">
        <v>35</v>
      </c>
      <c r="I50" s="7">
        <f t="shared" si="11"/>
        <v>18903.7293736793</v>
      </c>
      <c r="J50" s="6">
        <f t="shared" si="12"/>
        <v>529725.35444600519</v>
      </c>
      <c r="K50" s="7">
        <f t="shared" si="2"/>
        <v>3.2403703492039308E-3</v>
      </c>
      <c r="L50" s="7">
        <f t="shared" si="13"/>
        <v>6.1170761829830839E-9</v>
      </c>
      <c r="M50" s="7">
        <f>SUM(L$16:L50)</f>
        <v>1.9116805426146615E-7</v>
      </c>
      <c r="N50" s="7">
        <f t="shared" si="3"/>
        <v>439.59005366596182</v>
      </c>
      <c r="O50" s="6"/>
      <c r="P50" s="6">
        <v>35</v>
      </c>
      <c r="Q50" s="25">
        <f t="shared" si="14"/>
        <v>16983.393800155322</v>
      </c>
      <c r="R50" s="24">
        <f t="shared" si="15"/>
        <v>522601.08571580827</v>
      </c>
      <c r="S50" s="25">
        <f t="shared" si="4"/>
        <v>3.2403703492039308E-3</v>
      </c>
      <c r="T50" s="25">
        <f t="shared" si="16"/>
        <v>6.2004661639108269E-9</v>
      </c>
      <c r="U50" s="25">
        <f>SUM(T$16:T50)</f>
        <v>1.913378538941147E-7</v>
      </c>
      <c r="V50" s="25">
        <f t="shared" si="5"/>
        <v>340.61300696653416</v>
      </c>
      <c r="W50" s="24"/>
      <c r="X50" s="24">
        <v>35</v>
      </c>
      <c r="Y50" s="29">
        <f t="shared" si="17"/>
        <v>16974.710201483838</v>
      </c>
      <c r="Z50" s="28">
        <f t="shared" si="18"/>
        <v>545699.47058762796</v>
      </c>
      <c r="AA50" s="29">
        <f t="shared" si="6"/>
        <v>3.2403703492039308E-3</v>
      </c>
      <c r="AB50" s="29">
        <f t="shared" si="19"/>
        <v>5.9380126312282997E-9</v>
      </c>
      <c r="AC50" s="29">
        <f>SUM(AB$16:AB50)</f>
        <v>1.8132335636893003E-7</v>
      </c>
      <c r="AD50" s="29">
        <f t="shared" si="7"/>
        <v>433.78667859916681</v>
      </c>
      <c r="AE50" s="28"/>
      <c r="AF50" s="28">
        <v>35</v>
      </c>
    </row>
    <row r="51" spans="1:32">
      <c r="A51" s="3">
        <f t="shared" si="8"/>
        <v>34000.000000000058</v>
      </c>
      <c r="B51" s="2">
        <f t="shared" si="9"/>
        <v>661366.9976490438</v>
      </c>
      <c r="C51" s="3">
        <f t="shared" si="0"/>
        <v>3.2596012026013272E-3</v>
      </c>
      <c r="D51" s="3">
        <f t="shared" si="10"/>
        <v>4.9285815805569473E-9</v>
      </c>
      <c r="E51" s="3">
        <f>SUM(D$16:D51)</f>
        <v>1.7742893690005017E-7</v>
      </c>
      <c r="F51" s="3">
        <f t="shared" si="1"/>
        <v>400.00000000006588</v>
      </c>
      <c r="G51" s="2"/>
      <c r="H51" s="2">
        <v>36</v>
      </c>
      <c r="I51" s="7">
        <f t="shared" si="11"/>
        <v>18464.139320013339</v>
      </c>
      <c r="J51" s="6">
        <f t="shared" si="12"/>
        <v>523529.97054288123</v>
      </c>
      <c r="K51" s="7">
        <f t="shared" si="2"/>
        <v>3.2596012026013272E-3</v>
      </c>
      <c r="L51" s="7">
        <f t="shared" si="13"/>
        <v>6.2261978988924763E-9</v>
      </c>
      <c r="M51" s="7">
        <f>SUM(L$16:L51)</f>
        <v>1.9739425216035862E-7</v>
      </c>
      <c r="N51" s="7">
        <f t="shared" si="3"/>
        <v>493.32835023019942</v>
      </c>
      <c r="O51" s="6"/>
      <c r="P51" s="6">
        <v>36</v>
      </c>
      <c r="Q51" s="25">
        <f t="shared" si="14"/>
        <v>16642.780793188787</v>
      </c>
      <c r="R51" s="24">
        <f t="shared" si="15"/>
        <v>517333.99089619156</v>
      </c>
      <c r="S51" s="25">
        <f t="shared" si="4"/>
        <v>3.2596012026013272E-3</v>
      </c>
      <c r="T51" s="25">
        <f t="shared" si="16"/>
        <v>6.3007675118246775E-9</v>
      </c>
      <c r="U51" s="25">
        <f>SUM(T$16:T51)</f>
        <v>1.9763862140593939E-7</v>
      </c>
      <c r="V51" s="25">
        <f t="shared" si="5"/>
        <v>477.10967856136023</v>
      </c>
      <c r="W51" s="24"/>
      <c r="X51" s="24">
        <v>36</v>
      </c>
      <c r="Y51" s="29">
        <f t="shared" si="17"/>
        <v>16540.92352288467</v>
      </c>
      <c r="Z51" s="28">
        <f t="shared" si="18"/>
        <v>538681.70370049356</v>
      </c>
      <c r="AA51" s="29">
        <f t="shared" si="6"/>
        <v>3.2596012026013272E-3</v>
      </c>
      <c r="AB51" s="29">
        <f t="shared" si="19"/>
        <v>6.0510709389410818E-9</v>
      </c>
      <c r="AC51" s="29">
        <f>SUM(AB$16:AB51)</f>
        <v>1.873744273078711E-7</v>
      </c>
      <c r="AD51" s="29">
        <f t="shared" si="7"/>
        <v>444.73880331955149</v>
      </c>
      <c r="AE51" s="28"/>
      <c r="AF51" s="28">
        <v>36</v>
      </c>
    </row>
    <row r="52" spans="1:32">
      <c r="A52" s="3">
        <f t="shared" si="8"/>
        <v>34400.000000000124</v>
      </c>
      <c r="B52" s="2">
        <f t="shared" si="9"/>
        <v>665246.01623424876</v>
      </c>
      <c r="C52" s="3">
        <f t="shared" si="0"/>
        <v>3.2787192621510064E-3</v>
      </c>
      <c r="D52" s="3">
        <f t="shared" si="10"/>
        <v>4.9285815805569473E-9</v>
      </c>
      <c r="E52" s="3">
        <f>SUM(D$16:D52)</f>
        <v>1.8235751848060713E-7</v>
      </c>
      <c r="F52" s="3">
        <f t="shared" si="1"/>
        <v>-400.00000000007321</v>
      </c>
      <c r="G52" s="2"/>
      <c r="H52" s="2">
        <v>37</v>
      </c>
      <c r="I52" s="7">
        <f t="shared" si="11"/>
        <v>18957.467670243539</v>
      </c>
      <c r="J52" s="6">
        <f t="shared" si="12"/>
        <v>530477.75455789256</v>
      </c>
      <c r="K52" s="7">
        <f t="shared" si="2"/>
        <v>3.2787192621510064E-3</v>
      </c>
      <c r="L52" s="7">
        <f t="shared" si="13"/>
        <v>6.1806913371580227E-9</v>
      </c>
      <c r="M52" s="7">
        <f>SUM(L$16:L52)</f>
        <v>2.0357494349751666E-7</v>
      </c>
      <c r="N52" s="7">
        <f t="shared" si="3"/>
        <v>306.57141334575732</v>
      </c>
      <c r="O52" s="6"/>
      <c r="P52" s="6">
        <v>37</v>
      </c>
      <c r="Q52" s="25">
        <f t="shared" si="14"/>
        <v>17119.890471750146</v>
      </c>
      <c r="R52" s="24">
        <f t="shared" si="15"/>
        <v>524696.97288231261</v>
      </c>
      <c r="S52" s="25">
        <f t="shared" si="4"/>
        <v>3.2787192621510064E-3</v>
      </c>
      <c r="T52" s="25">
        <f t="shared" si="16"/>
        <v>6.2487863121070645E-9</v>
      </c>
      <c r="U52" s="25">
        <f>SUM(T$16:T52)</f>
        <v>2.0388740771804645E-7</v>
      </c>
      <c r="V52" s="25">
        <f t="shared" si="5"/>
        <v>475.66893003822395</v>
      </c>
      <c r="W52" s="24"/>
      <c r="X52" s="24">
        <v>37</v>
      </c>
      <c r="Y52" s="29">
        <f t="shared" si="17"/>
        <v>16985.662326204223</v>
      </c>
      <c r="Z52" s="28">
        <f t="shared" si="18"/>
        <v>545875.48552035645</v>
      </c>
      <c r="AA52" s="29">
        <f t="shared" si="6"/>
        <v>3.2787192621510064E-3</v>
      </c>
      <c r="AB52" s="29">
        <f t="shared" si="19"/>
        <v>6.0063500727195388E-9</v>
      </c>
      <c r="AC52" s="29">
        <f>SUM(AB$16:AB52)</f>
        <v>1.9338077738059063E-7</v>
      </c>
      <c r="AD52" s="29">
        <f t="shared" si="7"/>
        <v>7.7958282566308874</v>
      </c>
      <c r="AE52" s="28"/>
      <c r="AF52" s="28">
        <v>37</v>
      </c>
    </row>
    <row r="53" spans="1:32">
      <c r="A53" s="3">
        <f t="shared" si="8"/>
        <v>34800.000000000196</v>
      </c>
      <c r="B53" s="2">
        <f t="shared" si="9"/>
        <v>669102.54718672717</v>
      </c>
      <c r="C53" s="3">
        <f t="shared" si="0"/>
        <v>3.2977264895682388E-3</v>
      </c>
      <c r="D53" s="3">
        <f t="shared" si="10"/>
        <v>4.9285815805569465E-9</v>
      </c>
      <c r="E53" s="3">
        <f>SUM(D$16:D53)</f>
        <v>1.8728610006116408E-7</v>
      </c>
      <c r="F53" s="3">
        <f t="shared" si="1"/>
        <v>400.00000000008055</v>
      </c>
      <c r="G53" s="2"/>
      <c r="H53" s="2">
        <v>38</v>
      </c>
      <c r="I53" s="7">
        <f t="shared" si="11"/>
        <v>18650.89625689778</v>
      </c>
      <c r="J53" s="6">
        <f t="shared" si="12"/>
        <v>526170.95103265601</v>
      </c>
      <c r="K53" s="7">
        <f t="shared" si="2"/>
        <v>3.2977264895682388E-3</v>
      </c>
      <c r="L53" s="7">
        <f t="shared" si="13"/>
        <v>6.2674050764227197E-9</v>
      </c>
      <c r="M53" s="7">
        <f>SUM(L$16:L53)</f>
        <v>2.0984234857393939E-7</v>
      </c>
      <c r="N53" s="7">
        <f t="shared" si="3"/>
        <v>39.275513607336656</v>
      </c>
      <c r="O53" s="6"/>
      <c r="P53" s="6">
        <v>38</v>
      </c>
      <c r="Q53" s="25">
        <f t="shared" si="14"/>
        <v>16644.221541711922</v>
      </c>
      <c r="R53" s="24">
        <f t="shared" si="15"/>
        <v>517356.38294900727</v>
      </c>
      <c r="S53" s="25">
        <f t="shared" si="4"/>
        <v>3.2977264895682388E-3</v>
      </c>
      <c r="T53" s="25">
        <f t="shared" si="16"/>
        <v>6.3741873073464638E-9</v>
      </c>
      <c r="U53" s="25">
        <f>SUM(T$16:T53)</f>
        <v>2.102615950253929E-7</v>
      </c>
      <c r="V53" s="25">
        <f t="shared" si="5"/>
        <v>385.47912808119355</v>
      </c>
      <c r="W53" s="24"/>
      <c r="X53" s="24">
        <v>38</v>
      </c>
      <c r="Y53" s="29">
        <f t="shared" si="17"/>
        <v>16977.866497947591</v>
      </c>
      <c r="Z53" s="28">
        <f t="shared" si="18"/>
        <v>545750.20221221959</v>
      </c>
      <c r="AA53" s="29">
        <f t="shared" si="6"/>
        <v>3.2977264895682388E-3</v>
      </c>
      <c r="AB53" s="29">
        <f t="shared" si="19"/>
        <v>6.0425566059357869E-9</v>
      </c>
      <c r="AC53" s="29">
        <f>SUM(AB$16:AB53)</f>
        <v>1.9942333398652642E-7</v>
      </c>
      <c r="AD53" s="29">
        <f t="shared" si="7"/>
        <v>-419.59157847363286</v>
      </c>
      <c r="AE53" s="28"/>
      <c r="AF53" s="28">
        <v>38</v>
      </c>
    </row>
    <row r="54" spans="1:32">
      <c r="A54" s="3">
        <f t="shared" si="8"/>
        <v>35200.000000000276</v>
      </c>
      <c r="B54" s="2">
        <f t="shared" si="9"/>
        <v>672936.97712935542</v>
      </c>
      <c r="C54" s="3">
        <f t="shared" si="0"/>
        <v>3.3166247903554124E-3</v>
      </c>
      <c r="D54" s="3">
        <f t="shared" si="10"/>
        <v>4.9285815805569465E-9</v>
      </c>
      <c r="E54" s="3">
        <f>SUM(D$16:D54)</f>
        <v>1.9221468164172104E-7</v>
      </c>
      <c r="F54" s="3">
        <f t="shared" si="1"/>
        <v>-400.00000000007083</v>
      </c>
      <c r="G54" s="2"/>
      <c r="H54" s="2">
        <v>39</v>
      </c>
      <c r="I54" s="7">
        <f t="shared" si="11"/>
        <v>18690.171770505116</v>
      </c>
      <c r="J54" s="6">
        <f t="shared" si="12"/>
        <v>526724.67150681268</v>
      </c>
      <c r="K54" s="7">
        <f t="shared" si="2"/>
        <v>3.3166247903554124E-3</v>
      </c>
      <c r="L54" s="7">
        <f t="shared" si="13"/>
        <v>6.2966953510407476E-9</v>
      </c>
      <c r="M54" s="7">
        <f>SUM(L$16:L54)</f>
        <v>2.1613904392498015E-7</v>
      </c>
      <c r="N54" s="7">
        <f t="shared" si="3"/>
        <v>-216.0219596363257</v>
      </c>
      <c r="O54" s="6"/>
      <c r="P54" s="6">
        <v>39</v>
      </c>
      <c r="Q54" s="25">
        <f t="shared" si="14"/>
        <v>17029.700669793117</v>
      </c>
      <c r="R54" s="24">
        <f t="shared" si="15"/>
        <v>523313.06198976788</v>
      </c>
      <c r="S54" s="25">
        <f t="shared" si="4"/>
        <v>3.3166247903554124E-3</v>
      </c>
      <c r="T54" s="25">
        <f t="shared" si="16"/>
        <v>6.3377450922871496E-9</v>
      </c>
      <c r="U54" s="25">
        <f>SUM(T$16:T54)</f>
        <v>2.1659934011768004E-7</v>
      </c>
      <c r="V54" s="25">
        <f t="shared" si="5"/>
        <v>210.00331480818588</v>
      </c>
      <c r="W54" s="24"/>
      <c r="X54" s="24">
        <v>39</v>
      </c>
      <c r="Y54" s="29">
        <f t="shared" si="17"/>
        <v>16558.274919473959</v>
      </c>
      <c r="Z54" s="28">
        <f t="shared" si="18"/>
        <v>538964.16767336335</v>
      </c>
      <c r="AA54" s="29">
        <f t="shared" si="6"/>
        <v>3.3166247903554124E-3</v>
      </c>
      <c r="AB54" s="29">
        <f t="shared" si="19"/>
        <v>6.1537018400923401E-9</v>
      </c>
      <c r="AC54" s="29">
        <f>SUM(AB$16:AB54)</f>
        <v>2.0557703582661877E-7</v>
      </c>
      <c r="AD54" s="29">
        <f t="shared" si="7"/>
        <v>-487.52886830255602</v>
      </c>
      <c r="AE54" s="28"/>
      <c r="AF54" s="28">
        <v>39</v>
      </c>
    </row>
    <row r="55" spans="1:32">
      <c r="A55" s="3">
        <f t="shared" si="8"/>
        <v>35600.000000000349</v>
      </c>
      <c r="B55" s="2">
        <f t="shared" si="9"/>
        <v>676749.68173189613</v>
      </c>
      <c r="C55" s="3">
        <f t="shared" si="0"/>
        <v>3.3354160160315996E-3</v>
      </c>
      <c r="D55" s="3">
        <f t="shared" si="10"/>
        <v>4.9285815805569473E-9</v>
      </c>
      <c r="E55" s="3">
        <f>SUM(D$16:D55)</f>
        <v>1.97143263222278E-7</v>
      </c>
      <c r="F55" s="3">
        <f t="shared" si="1"/>
        <v>400.00000000007822</v>
      </c>
      <c r="G55" s="2"/>
      <c r="H55" s="2">
        <v>40</v>
      </c>
      <c r="I55" s="7">
        <f t="shared" si="11"/>
        <v>18906.19373014144</v>
      </c>
      <c r="J55" s="6">
        <f t="shared" si="12"/>
        <v>529759.88174832158</v>
      </c>
      <c r="K55" s="7">
        <f t="shared" si="2"/>
        <v>3.3354160160315996E-3</v>
      </c>
      <c r="L55" s="7">
        <f t="shared" si="13"/>
        <v>6.2960902305852401E-9</v>
      </c>
      <c r="M55" s="7">
        <f>SUM(L$16:L55)</f>
        <v>2.2243513415556539E-7</v>
      </c>
      <c r="N55" s="7">
        <f t="shared" si="3"/>
        <v>-413.37475945106792</v>
      </c>
      <c r="O55" s="6"/>
      <c r="P55" s="6">
        <v>40</v>
      </c>
      <c r="Q55" s="25">
        <f t="shared" si="14"/>
        <v>16819.697354984932</v>
      </c>
      <c r="R55" s="24">
        <f t="shared" si="15"/>
        <v>520076.41127664951</v>
      </c>
      <c r="S55" s="25">
        <f t="shared" si="4"/>
        <v>3.3354160160315996E-3</v>
      </c>
      <c r="T55" s="25">
        <f t="shared" si="16"/>
        <v>6.413319165628064E-9</v>
      </c>
      <c r="U55" s="25">
        <f>SUM(T$16:T55)</f>
        <v>2.2301265928330811E-7</v>
      </c>
      <c r="V55" s="25">
        <f t="shared" si="5"/>
        <v>65.351927112085448</v>
      </c>
      <c r="W55" s="24"/>
      <c r="X55" s="24">
        <v>40</v>
      </c>
      <c r="Y55" s="29">
        <f t="shared" si="17"/>
        <v>17045.803787776516</v>
      </c>
      <c r="Z55" s="28">
        <f t="shared" si="18"/>
        <v>546841.02751712129</v>
      </c>
      <c r="AA55" s="29">
        <f t="shared" si="6"/>
        <v>3.3354160160315996E-3</v>
      </c>
      <c r="AB55" s="29">
        <f t="shared" si="19"/>
        <v>6.0994253323963877E-9</v>
      </c>
      <c r="AC55" s="29">
        <f>SUM(AB$16:AB55)</f>
        <v>2.1167646115901516E-7</v>
      </c>
      <c r="AD55" s="29">
        <f t="shared" si="7"/>
        <v>-214.93896690444674</v>
      </c>
      <c r="AE55" s="28"/>
      <c r="AF55" s="28">
        <v>40</v>
      </c>
    </row>
    <row r="56" spans="1:32">
      <c r="A56" s="3">
        <f t="shared" si="8"/>
        <v>36000.000000000429</v>
      </c>
      <c r="B56" s="2">
        <f t="shared" si="9"/>
        <v>680541.02614056331</v>
      </c>
      <c r="C56" s="3">
        <f t="shared" si="0"/>
        <v>3.3541019662497043E-3</v>
      </c>
      <c r="D56" s="3">
        <f t="shared" si="10"/>
        <v>4.9285815805569473E-9</v>
      </c>
      <c r="E56" s="3">
        <f>SUM(D$16:D56)</f>
        <v>2.0207184480283495E-7</v>
      </c>
      <c r="F56" s="3">
        <f t="shared" si="1"/>
        <v>-400.00000000008555</v>
      </c>
      <c r="G56" s="2"/>
      <c r="H56" s="2">
        <v>41</v>
      </c>
      <c r="I56" s="7">
        <f t="shared" si="11"/>
        <v>18492.818970690372</v>
      </c>
      <c r="J56" s="6">
        <f t="shared" si="12"/>
        <v>523936.40245158889</v>
      </c>
      <c r="K56" s="7">
        <f t="shared" si="2"/>
        <v>3.3541019662497043E-3</v>
      </c>
      <c r="L56" s="7">
        <f t="shared" si="13"/>
        <v>6.4017349253750688E-9</v>
      </c>
      <c r="M56" s="7">
        <f>SUM(L$16:L56)</f>
        <v>2.2883686908094046E-7</v>
      </c>
      <c r="N56" s="7">
        <f t="shared" si="3"/>
        <v>-481.48784720627469</v>
      </c>
      <c r="O56" s="6"/>
      <c r="P56" s="6">
        <v>41</v>
      </c>
      <c r="Q56" s="25">
        <f t="shared" si="14"/>
        <v>16885.049282097018</v>
      </c>
      <c r="R56" s="24">
        <f t="shared" si="15"/>
        <v>521085.79463260248</v>
      </c>
      <c r="S56" s="25">
        <f t="shared" si="4"/>
        <v>3.3541019662497043E-3</v>
      </c>
      <c r="T56" s="25">
        <f t="shared" si="16"/>
        <v>6.4367557143148617E-9</v>
      </c>
      <c r="U56" s="25">
        <f>SUM(T$16:T56)</f>
        <v>2.2944941499762296E-7</v>
      </c>
      <c r="V56" s="25">
        <f t="shared" si="5"/>
        <v>-63.070451907660626</v>
      </c>
      <c r="W56" s="24"/>
      <c r="X56" s="24">
        <v>41</v>
      </c>
      <c r="Y56" s="29">
        <f t="shared" si="17"/>
        <v>16830.86482087207</v>
      </c>
      <c r="Z56" s="28">
        <f t="shared" si="18"/>
        <v>543382.39559972007</v>
      </c>
      <c r="AA56" s="29">
        <f t="shared" si="6"/>
        <v>3.3541019662497043E-3</v>
      </c>
      <c r="AB56" s="29">
        <f t="shared" si="19"/>
        <v>6.1726364221789894E-9</v>
      </c>
      <c r="AC56" s="29">
        <f>SUM(AB$16:AB56)</f>
        <v>2.1784909758119416E-7</v>
      </c>
      <c r="AD56" s="29">
        <f t="shared" si="7"/>
        <v>156.4602997275592</v>
      </c>
      <c r="AE56" s="28"/>
      <c r="AF56" s="28">
        <v>41</v>
      </c>
    </row>
    <row r="57" spans="1:32">
      <c r="A57" s="3">
        <f t="shared" si="8"/>
        <v>36400.000000000517</v>
      </c>
      <c r="B57" s="2">
        <f t="shared" si="9"/>
        <v>684311.36538616638</v>
      </c>
      <c r="C57" s="3">
        <f t="shared" si="0"/>
        <v>3.3726843908080339E-3</v>
      </c>
      <c r="D57" s="3">
        <f t="shared" si="10"/>
        <v>4.9285815805569465E-9</v>
      </c>
      <c r="E57" s="3">
        <f>SUM(D$16:D57)</f>
        <v>2.0700042638339191E-7</v>
      </c>
      <c r="F57" s="3">
        <f t="shared" si="1"/>
        <v>400.00000000007583</v>
      </c>
      <c r="G57" s="2"/>
      <c r="H57" s="2">
        <v>42</v>
      </c>
      <c r="I57" s="7">
        <f t="shared" si="11"/>
        <v>18974.306817896646</v>
      </c>
      <c r="J57" s="6">
        <f t="shared" si="12"/>
        <v>530713.30317156564</v>
      </c>
      <c r="K57" s="7">
        <f t="shared" si="2"/>
        <v>3.3726843908080339E-3</v>
      </c>
      <c r="L57" s="7">
        <f t="shared" si="13"/>
        <v>6.3550025421498315E-9</v>
      </c>
      <c r="M57" s="7">
        <f>SUM(L$16:L57)</f>
        <v>2.3519187162309029E-7</v>
      </c>
      <c r="N57" s="7">
        <f t="shared" si="3"/>
        <v>-495.0432157084345</v>
      </c>
      <c r="O57" s="6"/>
      <c r="P57" s="6">
        <v>42</v>
      </c>
      <c r="Q57" s="25">
        <f t="shared" si="14"/>
        <v>16948.119734004678</v>
      </c>
      <c r="R57" s="24">
        <f t="shared" si="15"/>
        <v>522058.08920668153</v>
      </c>
      <c r="S57" s="25">
        <f t="shared" si="4"/>
        <v>3.3726843908080339E-3</v>
      </c>
      <c r="T57" s="25">
        <f t="shared" si="16"/>
        <v>6.4603622863753701E-9</v>
      </c>
      <c r="U57" s="25">
        <f>SUM(T$16:T57)</f>
        <v>2.3590977728399833E-7</v>
      </c>
      <c r="V57" s="25">
        <f t="shared" si="5"/>
        <v>-166.22136070941016</v>
      </c>
      <c r="W57" s="24"/>
      <c r="X57" s="24">
        <v>42</v>
      </c>
      <c r="Y57" s="29">
        <f t="shared" si="17"/>
        <v>16674.404521144512</v>
      </c>
      <c r="Z57" s="28">
        <f t="shared" si="18"/>
        <v>540850.8477808563</v>
      </c>
      <c r="AA57" s="29">
        <f t="shared" si="6"/>
        <v>3.3726843908080339E-3</v>
      </c>
      <c r="AB57" s="29">
        <f t="shared" si="19"/>
        <v>6.2358862977590988E-9</v>
      </c>
      <c r="AC57" s="29">
        <f>SUM(AB$16:AB57)</f>
        <v>2.2408498387895325E-7</v>
      </c>
      <c r="AD57" s="29">
        <f t="shared" si="7"/>
        <v>409.57851146563513</v>
      </c>
      <c r="AE57" s="28"/>
      <c r="AF57" s="28">
        <v>42</v>
      </c>
    </row>
    <row r="58" spans="1:32">
      <c r="A58" s="3">
        <f t="shared" si="8"/>
        <v>36800.000000000589</v>
      </c>
      <c r="B58" s="2">
        <f t="shared" si="9"/>
        <v>688061.04477212438</v>
      </c>
      <c r="C58" s="3">
        <f t="shared" si="0"/>
        <v>3.3911649915626609E-3</v>
      </c>
      <c r="D58" s="3">
        <f t="shared" si="10"/>
        <v>4.9285815805569465E-9</v>
      </c>
      <c r="E58" s="3">
        <f>SUM(D$16:D58)</f>
        <v>2.1192900796394887E-7</v>
      </c>
      <c r="F58" s="3">
        <f t="shared" si="1"/>
        <v>-400.00000000010027</v>
      </c>
      <c r="G58" s="2"/>
      <c r="H58" s="2">
        <v>43</v>
      </c>
      <c r="I58" s="7">
        <f t="shared" si="11"/>
        <v>18479.26360218821</v>
      </c>
      <c r="J58" s="6">
        <f t="shared" si="12"/>
        <v>523744.34268565307</v>
      </c>
      <c r="K58" s="7">
        <f t="shared" si="2"/>
        <v>3.3911649915626609E-3</v>
      </c>
      <c r="L58" s="7">
        <f t="shared" si="13"/>
        <v>6.4748479652753206E-9</v>
      </c>
      <c r="M58" s="7">
        <f>SUM(L$16:L58)</f>
        <v>2.4166671958836563E-7</v>
      </c>
      <c r="N58" s="7">
        <f t="shared" si="3"/>
        <v>-473.72316414648827</v>
      </c>
      <c r="O58" s="6"/>
      <c r="P58" s="6">
        <v>43</v>
      </c>
      <c r="Q58" s="25">
        <f t="shared" si="14"/>
        <v>16781.898373295269</v>
      </c>
      <c r="R58" s="24">
        <f t="shared" si="15"/>
        <v>519491.69755263807</v>
      </c>
      <c r="S58" s="25">
        <f t="shared" si="4"/>
        <v>3.3911649915626609E-3</v>
      </c>
      <c r="T58" s="25">
        <f t="shared" si="16"/>
        <v>6.5278521438141893E-9</v>
      </c>
      <c r="U58" s="25">
        <f>SUM(T$16:T58)</f>
        <v>2.4243762942781254E-7</v>
      </c>
      <c r="V58" s="25">
        <f t="shared" si="5"/>
        <v>-204.9061153266652</v>
      </c>
      <c r="W58" s="24"/>
      <c r="X58" s="24">
        <v>43</v>
      </c>
      <c r="Y58" s="29">
        <f t="shared" si="17"/>
        <v>17083.983032610147</v>
      </c>
      <c r="Z58" s="28">
        <f t="shared" si="18"/>
        <v>547453.09310724062</v>
      </c>
      <c r="AA58" s="29">
        <f t="shared" si="6"/>
        <v>3.3911649915626609E-3</v>
      </c>
      <c r="AB58" s="29">
        <f t="shared" si="19"/>
        <v>6.1944393670607418E-9</v>
      </c>
      <c r="AC58" s="29">
        <f>SUM(AB$16:AB58)</f>
        <v>2.3027942324601399E-7</v>
      </c>
      <c r="AD58" s="29">
        <f t="shared" si="7"/>
        <v>496.97396298958404</v>
      </c>
      <c r="AE58" s="28"/>
      <c r="AF58" s="28">
        <v>43</v>
      </c>
    </row>
    <row r="59" spans="1:32">
      <c r="A59" s="3">
        <f t="shared" si="8"/>
        <v>37200.000000000691</v>
      </c>
      <c r="B59" s="2">
        <f t="shared" si="9"/>
        <v>691790.40024355345</v>
      </c>
      <c r="C59" s="3">
        <f t="shared" si="0"/>
        <v>3.4095454242464955E-3</v>
      </c>
      <c r="D59" s="3">
        <f t="shared" si="10"/>
        <v>4.9285815805569465E-9</v>
      </c>
      <c r="E59" s="3">
        <f>SUM(D$16:D59)</f>
        <v>2.1685758954450583E-7</v>
      </c>
      <c r="F59" s="3">
        <f t="shared" si="1"/>
        <v>400.00000000012466</v>
      </c>
      <c r="G59" s="2"/>
      <c r="H59" s="2">
        <v>44</v>
      </c>
      <c r="I59" s="7">
        <f t="shared" si="11"/>
        <v>18952.986766334699</v>
      </c>
      <c r="J59" s="6">
        <f t="shared" si="12"/>
        <v>530415.05735688272</v>
      </c>
      <c r="K59" s="7">
        <f t="shared" si="2"/>
        <v>3.4095454242464955E-3</v>
      </c>
      <c r="L59" s="7">
        <f t="shared" si="13"/>
        <v>6.4280705778539546E-9</v>
      </c>
      <c r="M59" s="7">
        <f>SUM(L$16:L59)</f>
        <v>2.4809479016621958E-7</v>
      </c>
      <c r="N59" s="7">
        <f t="shared" si="3"/>
        <v>-412.72297267484242</v>
      </c>
      <c r="O59" s="6"/>
      <c r="P59" s="6">
        <v>44</v>
      </c>
      <c r="Q59" s="25">
        <f t="shared" si="14"/>
        <v>16986.804488621936</v>
      </c>
      <c r="R59" s="24">
        <f t="shared" si="15"/>
        <v>522653.55873847345</v>
      </c>
      <c r="S59" s="25">
        <f t="shared" si="4"/>
        <v>3.4095454242464955E-3</v>
      </c>
      <c r="T59" s="25">
        <f t="shared" si="16"/>
        <v>6.5235285730687459E-9</v>
      </c>
      <c r="U59" s="25">
        <f>SUM(T$16:T59)</f>
        <v>2.4896115800088128E-7</v>
      </c>
      <c r="V59" s="25">
        <f t="shared" si="5"/>
        <v>-245.77634043197077</v>
      </c>
      <c r="W59" s="24"/>
      <c r="X59" s="24">
        <v>44</v>
      </c>
      <c r="Y59" s="29">
        <f t="shared" si="17"/>
        <v>16587.009069620563</v>
      </c>
      <c r="Z59" s="28">
        <f t="shared" si="18"/>
        <v>539431.6065996309</v>
      </c>
      <c r="AA59" s="29">
        <f t="shared" si="6"/>
        <v>3.4095454242464955E-3</v>
      </c>
      <c r="AB59" s="29">
        <f t="shared" si="19"/>
        <v>6.3206259746976203E-9</v>
      </c>
      <c r="AC59" s="29">
        <f>SUM(AB$16:AB59)</f>
        <v>2.3660004922071162E-7</v>
      </c>
      <c r="AD59" s="29">
        <f t="shared" si="7"/>
        <v>415.55306757625152</v>
      </c>
      <c r="AE59" s="28"/>
      <c r="AF59" s="28">
        <v>44</v>
      </c>
    </row>
    <row r="60" spans="1:32">
      <c r="A60" s="3">
        <f t="shared" si="8"/>
        <v>37600.000000000815</v>
      </c>
      <c r="B60" s="2">
        <f t="shared" si="9"/>
        <v>695499.75873853802</v>
      </c>
      <c r="C60" s="3">
        <f t="shared" si="0"/>
        <v>3.4278273002005589E-3</v>
      </c>
      <c r="D60" s="3">
        <f t="shared" si="10"/>
        <v>4.9285815805569465E-9</v>
      </c>
      <c r="E60" s="3">
        <f>SUM(D$16:D60)</f>
        <v>2.2178617112506278E-7</v>
      </c>
      <c r="F60" s="3">
        <f t="shared" si="1"/>
        <v>-400.00000000011499</v>
      </c>
      <c r="G60" s="2"/>
      <c r="H60" s="2">
        <v>45</v>
      </c>
      <c r="I60" s="7">
        <f t="shared" si="11"/>
        <v>18540.263793659858</v>
      </c>
      <c r="J60" s="6">
        <f t="shared" si="12"/>
        <v>524608.07253265067</v>
      </c>
      <c r="K60" s="7">
        <f t="shared" si="2"/>
        <v>3.4278273002005589E-3</v>
      </c>
      <c r="L60" s="7">
        <f t="shared" si="13"/>
        <v>6.5340727290985728E-9</v>
      </c>
      <c r="M60" s="7">
        <f>SUM(L$16:L60)</f>
        <v>2.5462886289531817E-7</v>
      </c>
      <c r="N60" s="7">
        <f t="shared" si="3"/>
        <v>-391.51777420113882</v>
      </c>
      <c r="O60" s="6"/>
      <c r="P60" s="6">
        <v>45</v>
      </c>
      <c r="Q60" s="25">
        <f t="shared" si="14"/>
        <v>16741.028148189966</v>
      </c>
      <c r="R60" s="24">
        <f t="shared" si="15"/>
        <v>518858.73325002083</v>
      </c>
      <c r="S60" s="25">
        <f t="shared" si="4"/>
        <v>3.4278273002005589E-3</v>
      </c>
      <c r="T60" s="25">
        <f t="shared" si="16"/>
        <v>6.6064750972376955E-9</v>
      </c>
      <c r="U60" s="25">
        <f>SUM(T$16:T60)</f>
        <v>2.5556763309811897E-7</v>
      </c>
      <c r="V60" s="25">
        <f t="shared" si="5"/>
        <v>-216.07668890042575</v>
      </c>
      <c r="W60" s="24"/>
      <c r="X60" s="24">
        <v>45</v>
      </c>
      <c r="Y60" s="29">
        <f t="shared" si="17"/>
        <v>17002.562137196815</v>
      </c>
      <c r="Z60" s="28">
        <f t="shared" si="18"/>
        <v>546146.97622979002</v>
      </c>
      <c r="AA60" s="29">
        <f t="shared" si="6"/>
        <v>3.4278273002005589E-3</v>
      </c>
      <c r="AB60" s="29">
        <f t="shared" si="19"/>
        <v>6.2763824563560506E-9</v>
      </c>
      <c r="AC60" s="29">
        <f>SUM(AB$16:AB60)</f>
        <v>2.4287643167706767E-7</v>
      </c>
      <c r="AD60" s="29">
        <f t="shared" si="7"/>
        <v>202.44572348143453</v>
      </c>
      <c r="AE60" s="28"/>
      <c r="AF60" s="28">
        <v>45</v>
      </c>
    </row>
    <row r="61" spans="1:32">
      <c r="A61" s="3">
        <f t="shared" si="8"/>
        <v>38000.000000000931</v>
      </c>
      <c r="B61" s="2">
        <f t="shared" si="9"/>
        <v>699189.43852263188</v>
      </c>
      <c r="C61" s="3">
        <f t="shared" si="0"/>
        <v>3.4460121880225975E-3</v>
      </c>
      <c r="D61" s="3">
        <f t="shared" si="10"/>
        <v>4.9285815805569473E-9</v>
      </c>
      <c r="E61" s="3">
        <f>SUM(D$16:D61)</f>
        <v>2.2671475270561974E-7</v>
      </c>
      <c r="F61" s="3">
        <f t="shared" si="1"/>
        <v>400.00000000012233</v>
      </c>
      <c r="G61" s="2"/>
      <c r="H61" s="2">
        <v>46</v>
      </c>
      <c r="I61" s="7">
        <f t="shared" si="11"/>
        <v>18931.781567860999</v>
      </c>
      <c r="J61" s="6">
        <f t="shared" si="12"/>
        <v>530118.25177962217</v>
      </c>
      <c r="K61" s="7">
        <f t="shared" si="2"/>
        <v>3.4460121880225975E-3</v>
      </c>
      <c r="L61" s="7">
        <f t="shared" si="13"/>
        <v>6.5004594285411527E-9</v>
      </c>
      <c r="M61" s="7">
        <f>SUM(L$16:L61)</f>
        <v>2.6112932232385933E-7</v>
      </c>
      <c r="N61" s="7">
        <f t="shared" si="3"/>
        <v>-345.83303060206475</v>
      </c>
      <c r="O61" s="6"/>
      <c r="P61" s="6">
        <v>46</v>
      </c>
      <c r="Q61" s="25">
        <f t="shared" si="14"/>
        <v>16957.104837090392</v>
      </c>
      <c r="R61" s="24">
        <f t="shared" si="15"/>
        <v>522196.4563023512</v>
      </c>
      <c r="S61" s="25">
        <f t="shared" si="4"/>
        <v>3.4460121880225975E-3</v>
      </c>
      <c r="T61" s="25">
        <f t="shared" si="16"/>
        <v>6.599072334622202E-9</v>
      </c>
      <c r="U61" s="25">
        <f>SUM(T$16:T61)</f>
        <v>2.6216670543274117E-7</v>
      </c>
      <c r="V61" s="25">
        <f t="shared" si="5"/>
        <v>-191.96227404368076</v>
      </c>
      <c r="W61" s="24"/>
      <c r="X61" s="24">
        <v>46</v>
      </c>
      <c r="Y61" s="29">
        <f t="shared" si="17"/>
        <v>16800.116413715379</v>
      </c>
      <c r="Z61" s="28">
        <f t="shared" si="18"/>
        <v>542885.81442728161</v>
      </c>
      <c r="AA61" s="29">
        <f t="shared" si="6"/>
        <v>3.4460121880225975E-3</v>
      </c>
      <c r="AB61" s="29">
        <f t="shared" si="19"/>
        <v>6.3475819342562382E-9</v>
      </c>
      <c r="AC61" s="29">
        <f>SUM(AB$16:AB61)</f>
        <v>2.492240136113239E-7</v>
      </c>
      <c r="AD61" s="29">
        <f t="shared" si="7"/>
        <v>-5.6103582168765911</v>
      </c>
      <c r="AE61" s="28"/>
      <c r="AF61" s="28">
        <v>46</v>
      </c>
    </row>
    <row r="62" spans="1:32">
      <c r="A62" s="3">
        <f t="shared" si="8"/>
        <v>38400.000000001055</v>
      </c>
      <c r="B62" s="2">
        <f t="shared" si="9"/>
        <v>702859.74950755434</v>
      </c>
      <c r="C62" s="3">
        <f t="shared" si="0"/>
        <v>3.4641016151378021E-3</v>
      </c>
      <c r="D62" s="3">
        <f t="shared" si="10"/>
        <v>4.9285815805569473E-9</v>
      </c>
      <c r="E62" s="3">
        <f>SUM(D$16:D62)</f>
        <v>2.316433342861767E-7</v>
      </c>
      <c r="F62" s="3">
        <f t="shared" si="1"/>
        <v>-400.00000000012966</v>
      </c>
      <c r="G62" s="2"/>
      <c r="H62" s="2">
        <v>47</v>
      </c>
      <c r="I62" s="7">
        <f t="shared" si="11"/>
        <v>18585.948537258933</v>
      </c>
      <c r="J62" s="6">
        <f t="shared" si="12"/>
        <v>525254.01370694733</v>
      </c>
      <c r="K62" s="7">
        <f t="shared" si="2"/>
        <v>3.4641016151378021E-3</v>
      </c>
      <c r="L62" s="7">
        <f t="shared" si="13"/>
        <v>6.5950978474017201E-9</v>
      </c>
      <c r="M62" s="7">
        <f>SUM(L$16:L62)</f>
        <v>2.6772442017126107E-7</v>
      </c>
      <c r="N62" s="7">
        <f t="shared" si="3"/>
        <v>-361.80885127435891</v>
      </c>
      <c r="O62" s="6"/>
      <c r="P62" s="6">
        <v>47</v>
      </c>
      <c r="Q62" s="25">
        <f t="shared" si="14"/>
        <v>16765.142563046709</v>
      </c>
      <c r="R62" s="24">
        <f t="shared" si="15"/>
        <v>519232.29072199279</v>
      </c>
      <c r="S62" s="25">
        <f t="shared" si="4"/>
        <v>3.4641016151378021E-3</v>
      </c>
      <c r="T62" s="25">
        <f t="shared" si="16"/>
        <v>6.6715835610319355E-9</v>
      </c>
      <c r="U62" s="25">
        <f>SUM(T$16:T62)</f>
        <v>2.6883828899377309E-7</v>
      </c>
      <c r="V62" s="25">
        <f t="shared" si="5"/>
        <v>-100.58164728636049</v>
      </c>
      <c r="W62" s="24"/>
      <c r="X62" s="24">
        <v>47</v>
      </c>
      <c r="Y62" s="29">
        <f t="shared" si="17"/>
        <v>16794.506055498503</v>
      </c>
      <c r="Z62" s="28">
        <f t="shared" si="18"/>
        <v>542795.15915620211</v>
      </c>
      <c r="AA62" s="29">
        <f t="shared" si="6"/>
        <v>3.4641016151378021E-3</v>
      </c>
      <c r="AB62" s="29">
        <f t="shared" si="19"/>
        <v>6.3819685137260502E-9</v>
      </c>
      <c r="AC62" s="29">
        <f>SUM(AB$16:AB62)</f>
        <v>2.5560598212504994E-7</v>
      </c>
      <c r="AD62" s="29">
        <f t="shared" si="7"/>
        <v>-182.45940246173177</v>
      </c>
      <c r="AE62" s="28"/>
      <c r="AF62" s="28">
        <v>47</v>
      </c>
    </row>
    <row r="63" spans="1:32">
      <c r="A63" s="3">
        <f t="shared" si="8"/>
        <v>38800.000000001186</v>
      </c>
      <c r="B63" s="2">
        <f t="shared" si="9"/>
        <v>706510.99355498422</v>
      </c>
      <c r="C63" s="3">
        <f t="shared" si="0"/>
        <v>3.4820970692960827E-3</v>
      </c>
      <c r="D63" s="3">
        <f t="shared" si="10"/>
        <v>4.9285815805569465E-9</v>
      </c>
      <c r="E63" s="3">
        <f>SUM(D$16:D63)</f>
        <v>2.3657191586673365E-7</v>
      </c>
      <c r="F63" s="3">
        <f t="shared" si="1"/>
        <v>400.00000000012</v>
      </c>
      <c r="G63" s="2"/>
      <c r="H63" s="2">
        <v>48</v>
      </c>
      <c r="I63" s="7">
        <f t="shared" si="11"/>
        <v>18947.757388533293</v>
      </c>
      <c r="J63" s="6">
        <f t="shared" si="12"/>
        <v>530341.87807081721</v>
      </c>
      <c r="K63" s="7">
        <f t="shared" si="2"/>
        <v>3.4820970692960827E-3</v>
      </c>
      <c r="L63" s="7">
        <f t="shared" si="13"/>
        <v>6.5657592079332535E-9</v>
      </c>
      <c r="M63" s="7">
        <f>SUM(L$16:L63)</f>
        <v>2.7429017937919433E-7</v>
      </c>
      <c r="N63" s="7">
        <f t="shared" si="3"/>
        <v>-358.03727202137253</v>
      </c>
      <c r="O63" s="6"/>
      <c r="P63" s="6">
        <v>48</v>
      </c>
      <c r="Q63" s="25">
        <f t="shared" si="14"/>
        <v>16865.724210333068</v>
      </c>
      <c r="R63" s="24">
        <f t="shared" si="15"/>
        <v>520787.51586650091</v>
      </c>
      <c r="S63" s="25">
        <f t="shared" si="4"/>
        <v>3.4820970692960827E-3</v>
      </c>
      <c r="T63" s="25">
        <f t="shared" si="16"/>
        <v>6.6862145562427156E-9</v>
      </c>
      <c r="U63" s="25">
        <f>SUM(T$16:T63)</f>
        <v>2.7552450355001581E-7</v>
      </c>
      <c r="V63" s="25">
        <f t="shared" si="5"/>
        <v>8.4648685925216185</v>
      </c>
      <c r="W63" s="24"/>
      <c r="X63" s="24">
        <v>48</v>
      </c>
      <c r="Y63" s="29">
        <f t="shared" si="17"/>
        <v>16976.965457960236</v>
      </c>
      <c r="Z63" s="28">
        <f t="shared" si="18"/>
        <v>545735.72014287638</v>
      </c>
      <c r="AA63" s="29">
        <f t="shared" si="6"/>
        <v>3.4820970692960827E-3</v>
      </c>
      <c r="AB63" s="29">
        <f t="shared" si="19"/>
        <v>6.3805555340677569E-9</v>
      </c>
      <c r="AC63" s="29">
        <f>SUM(AB$16:AB63)</f>
        <v>2.619865376591177E-7</v>
      </c>
      <c r="AD63" s="29">
        <f t="shared" si="7"/>
        <v>-336.61643129086553</v>
      </c>
      <c r="AE63" s="28"/>
      <c r="AF63" s="28">
        <v>48</v>
      </c>
    </row>
    <row r="64" spans="1:32">
      <c r="A64" s="3">
        <f t="shared" si="8"/>
        <v>39200.000000001302</v>
      </c>
      <c r="B64" s="2">
        <f t="shared" si="9"/>
        <v>710143.46476629609</v>
      </c>
      <c r="C64" s="3">
        <f>(B64/300000000)*(300000000/C$13)/2</f>
        <v>3.5000000000000582E-3</v>
      </c>
      <c r="D64" s="3">
        <f t="shared" si="10"/>
        <v>4.9285815805569473E-9</v>
      </c>
      <c r="E64" s="3">
        <f>SUM(D$16:D64)</f>
        <v>2.4150049744729061E-7</v>
      </c>
      <c r="F64" s="3">
        <f t="shared" si="1"/>
        <v>-400.00000000014433</v>
      </c>
      <c r="G64" s="2"/>
      <c r="H64" s="2">
        <v>49</v>
      </c>
      <c r="I64" s="7">
        <f t="shared" si="11"/>
        <v>18589.720116511922</v>
      </c>
      <c r="J64" s="6">
        <f t="shared" si="12"/>
        <v>525307.30495128979</v>
      </c>
      <c r="K64" s="7">
        <f t="shared" si="2"/>
        <v>3.5000000000000582E-3</v>
      </c>
      <c r="L64" s="7">
        <f t="shared" si="13"/>
        <v>6.6627666644091363E-9</v>
      </c>
      <c r="M64" s="7">
        <f>SUM(L$16:L64)</f>
        <v>2.8095294604360349E-7</v>
      </c>
      <c r="N64" s="7">
        <f t="shared" si="3"/>
        <v>-413.23251725858353</v>
      </c>
      <c r="O64" s="6"/>
      <c r="P64" s="6">
        <v>49</v>
      </c>
      <c r="Q64" s="25">
        <f t="shared" si="14"/>
        <v>16874.189078925589</v>
      </c>
      <c r="R64" s="24">
        <f t="shared" si="15"/>
        <v>520918.19050664722</v>
      </c>
      <c r="S64" s="25">
        <f t="shared" si="4"/>
        <v>3.5000000000000582E-3</v>
      </c>
      <c r="T64" s="25">
        <f t="shared" si="16"/>
        <v>6.7189053171591943E-9</v>
      </c>
      <c r="U64" s="25">
        <f>SUM(T$16:T64)</f>
        <v>2.8224340886717501E-7</v>
      </c>
      <c r="V64" s="25">
        <f t="shared" si="5"/>
        <v>147.24413365653751</v>
      </c>
      <c r="W64" s="24"/>
      <c r="X64" s="24">
        <v>49</v>
      </c>
      <c r="Y64" s="29">
        <f t="shared" si="17"/>
        <v>16640.34902666937</v>
      </c>
      <c r="Z64" s="28">
        <f t="shared" si="18"/>
        <v>540298.2536154032</v>
      </c>
      <c r="AA64" s="29">
        <f t="shared" si="6"/>
        <v>3.5000000000000582E-3</v>
      </c>
      <c r="AB64" s="29">
        <f t="shared" si="19"/>
        <v>6.4779035959857819E-9</v>
      </c>
      <c r="AC64" s="29">
        <f>SUM(AB$16:AB64)</f>
        <v>2.6846444125510348E-7</v>
      </c>
      <c r="AD64" s="29">
        <f t="shared" si="7"/>
        <v>-397.02500177681486</v>
      </c>
      <c r="AE64" s="28"/>
      <c r="AF64" s="28">
        <v>49</v>
      </c>
    </row>
    <row r="65" spans="1:32">
      <c r="A65" s="3">
        <f t="shared" si="8"/>
        <v>39600.000000001448</v>
      </c>
      <c r="B65" s="2">
        <f t="shared" si="9"/>
        <v>713757.44975902606</v>
      </c>
      <c r="C65" s="3">
        <f t="shared" si="0"/>
        <v>3.5178118198676365E-3</v>
      </c>
      <c r="D65" s="3">
        <f t="shared" si="10"/>
        <v>4.9285815805569473E-9</v>
      </c>
      <c r="E65" s="3">
        <f>SUM(D$16:D65)</f>
        <v>2.4642907902784754E-7</v>
      </c>
      <c r="F65" s="3">
        <f t="shared" si="1"/>
        <v>400.00000000013466</v>
      </c>
      <c r="G65" s="2"/>
      <c r="H65" s="2">
        <v>50</v>
      </c>
      <c r="I65" s="7">
        <f t="shared" si="11"/>
        <v>19002.952633770507</v>
      </c>
      <c r="J65" s="6">
        <f t="shared" si="12"/>
        <v>531113.76528308238</v>
      </c>
      <c r="K65" s="7">
        <f t="shared" si="2"/>
        <v>3.5178118198676365E-3</v>
      </c>
      <c r="L65" s="7">
        <f t="shared" si="13"/>
        <v>6.6234619582730097E-9</v>
      </c>
      <c r="M65" s="7">
        <f>SUM(L$16:L65)</f>
        <v>2.8757640800187647E-7</v>
      </c>
      <c r="N65" s="7">
        <f t="shared" si="3"/>
        <v>-439.14537551305136</v>
      </c>
      <c r="O65" s="6"/>
      <c r="P65" s="6">
        <v>50</v>
      </c>
      <c r="Q65" s="25">
        <f t="shared" si="14"/>
        <v>16726.94494526905</v>
      </c>
      <c r="R65" s="24">
        <f t="shared" si="15"/>
        <v>518640.44527561223</v>
      </c>
      <c r="S65" s="25">
        <f t="shared" si="4"/>
        <v>3.5178118198676365E-3</v>
      </c>
      <c r="T65" s="25">
        <f t="shared" si="16"/>
        <v>6.782756439286616E-9</v>
      </c>
      <c r="U65" s="25">
        <f>SUM(T$16:T65)</f>
        <v>2.8902616530646166E-7</v>
      </c>
      <c r="V65" s="25">
        <f t="shared" si="5"/>
        <v>323.2584785185291</v>
      </c>
      <c r="W65" s="24"/>
      <c r="X65" s="24">
        <v>50</v>
      </c>
      <c r="Y65" s="29">
        <f t="shared" si="17"/>
        <v>17037.374028446186</v>
      </c>
      <c r="Z65" s="28">
        <f t="shared" si="18"/>
        <v>546705.79457732057</v>
      </c>
      <c r="AA65" s="29">
        <f t="shared" si="6"/>
        <v>3.5178118198676365E-3</v>
      </c>
      <c r="AB65" s="29">
        <f t="shared" si="19"/>
        <v>6.4345610651289937E-9</v>
      </c>
      <c r="AC65" s="29">
        <f>SUM(AB$16:AB65)</f>
        <v>2.7489900232023249E-7</v>
      </c>
      <c r="AD65" s="29">
        <f t="shared" si="7"/>
        <v>-462.14983894291765</v>
      </c>
      <c r="AE65" s="28"/>
      <c r="AF65" s="28">
        <v>50</v>
      </c>
    </row>
    <row r="66" spans="1:32">
      <c r="A66" s="3">
        <f t="shared" si="8"/>
        <v>40000.000000001586</v>
      </c>
      <c r="B66" s="2">
        <f t="shared" si="9"/>
        <v>717353.22793079948</v>
      </c>
      <c r="C66" s="3">
        <f t="shared" si="0"/>
        <v>3.5355339059328079E-3</v>
      </c>
      <c r="D66" s="3">
        <f t="shared" si="10"/>
        <v>4.9285815805569473E-9</v>
      </c>
      <c r="E66" s="3">
        <f>SUM(D$16:D66)</f>
        <v>2.5135766060840447E-7</v>
      </c>
      <c r="F66" s="3">
        <f t="shared" si="1"/>
        <v>-400.000000000125</v>
      </c>
      <c r="G66" s="2"/>
      <c r="H66" s="2">
        <v>51</v>
      </c>
      <c r="I66" s="7">
        <f t="shared" si="11"/>
        <v>18563.807258257457</v>
      </c>
      <c r="J66" s="6">
        <f t="shared" si="12"/>
        <v>524941.05520165316</v>
      </c>
      <c r="K66" s="7">
        <f t="shared" si="2"/>
        <v>3.5355339059328079E-3</v>
      </c>
      <c r="L66" s="7">
        <f t="shared" si="13"/>
        <v>6.7351064865266684E-9</v>
      </c>
      <c r="M66" s="7">
        <f>SUM(L$16:L66)</f>
        <v>2.9431151448840315E-7</v>
      </c>
      <c r="N66" s="7">
        <f t="shared" si="3"/>
        <v>-491.41743087900505</v>
      </c>
      <c r="O66" s="6"/>
      <c r="P66" s="6">
        <v>51</v>
      </c>
      <c r="Q66" s="25">
        <f t="shared" si="14"/>
        <v>17050.203423787578</v>
      </c>
      <c r="R66" s="24">
        <f t="shared" si="15"/>
        <v>523627.98624310375</v>
      </c>
      <c r="S66" s="25">
        <f t="shared" si="4"/>
        <v>3.5355339059328079E-3</v>
      </c>
      <c r="T66" s="25">
        <f t="shared" si="16"/>
        <v>6.7519956893430303E-9</v>
      </c>
      <c r="U66" s="25">
        <f>SUM(T$16:T66)</f>
        <v>2.9577816099580466E-7</v>
      </c>
      <c r="V66" s="25">
        <f t="shared" si="5"/>
        <v>433.28235989372661</v>
      </c>
      <c r="W66" s="24"/>
      <c r="X66" s="24">
        <v>51</v>
      </c>
      <c r="Y66" s="29">
        <f t="shared" si="17"/>
        <v>16575.224189503268</v>
      </c>
      <c r="Z66" s="28">
        <f t="shared" si="18"/>
        <v>539239.94255826832</v>
      </c>
      <c r="AA66" s="29">
        <f t="shared" si="6"/>
        <v>3.5355339059328079E-3</v>
      </c>
      <c r="AB66" s="29">
        <f t="shared" si="19"/>
        <v>6.5565133939438674E-9</v>
      </c>
      <c r="AC66" s="29">
        <f>SUM(AB$16:AB66)</f>
        <v>2.8145551571417638E-7</v>
      </c>
      <c r="AD66" s="29">
        <f t="shared" si="7"/>
        <v>-467.40866258803692</v>
      </c>
      <c r="AE66" s="28"/>
      <c r="AF66" s="28">
        <v>51</v>
      </c>
    </row>
    <row r="67" spans="1:32">
      <c r="A67" s="3">
        <f t="shared" si="8"/>
        <v>40400.00000000171</v>
      </c>
      <c r="B67" s="2">
        <f t="shared" si="9"/>
        <v>720931.07171141286</v>
      </c>
      <c r="C67" s="3">
        <f t="shared" si="0"/>
        <v>3.5531676008880488E-3</v>
      </c>
      <c r="D67" s="3">
        <f t="shared" si="10"/>
        <v>4.9285815805569473E-9</v>
      </c>
      <c r="E67" s="3">
        <f>SUM(D$16:D67)</f>
        <v>2.562862421889614E-7</v>
      </c>
      <c r="F67" s="3">
        <f t="shared" si="1"/>
        <v>400.00000000011528</v>
      </c>
      <c r="G67" s="2"/>
      <c r="H67" s="2">
        <v>52</v>
      </c>
      <c r="I67" s="7">
        <f t="shared" si="11"/>
        <v>19055.224689136463</v>
      </c>
      <c r="J67" s="6">
        <f t="shared" si="12"/>
        <v>531843.73980722204</v>
      </c>
      <c r="K67" s="7">
        <f t="shared" si="2"/>
        <v>3.5531676008880488E-3</v>
      </c>
      <c r="L67" s="7">
        <f t="shared" si="13"/>
        <v>6.680848781215267E-9</v>
      </c>
      <c r="M67" s="7">
        <f>SUM(L$16:L67)</f>
        <v>3.0099236326961841E-7</v>
      </c>
      <c r="N67" s="7">
        <f t="shared" si="3"/>
        <v>-499.8600019515261</v>
      </c>
      <c r="O67" s="6"/>
      <c r="P67" s="6">
        <v>52</v>
      </c>
      <c r="Q67" s="25">
        <f t="shared" si="14"/>
        <v>16616.921063893853</v>
      </c>
      <c r="R67" s="24">
        <f t="shared" si="15"/>
        <v>516931.91512735601</v>
      </c>
      <c r="S67" s="25">
        <f t="shared" si="4"/>
        <v>3.5531676008880488E-3</v>
      </c>
      <c r="T67" s="25">
        <f t="shared" si="16"/>
        <v>6.8735698007979607E-9</v>
      </c>
      <c r="U67" s="25">
        <f>SUM(T$16:T67)</f>
        <v>3.0265173079660262E-7</v>
      </c>
      <c r="V67" s="25">
        <f t="shared" si="5"/>
        <v>499.23759055802304</v>
      </c>
      <c r="W67" s="24"/>
      <c r="X67" s="24">
        <v>52</v>
      </c>
      <c r="Y67" s="29">
        <f t="shared" si="17"/>
        <v>17042.632852091305</v>
      </c>
      <c r="Z67" s="28">
        <f t="shared" si="18"/>
        <v>546790.16226022702</v>
      </c>
      <c r="AA67" s="29">
        <f t="shared" si="6"/>
        <v>3.5531676008880488E-3</v>
      </c>
      <c r="AB67" s="29">
        <f t="shared" si="19"/>
        <v>6.4982288382815381E-9</v>
      </c>
      <c r="AC67" s="29">
        <f>SUM(AB$16:AB67)</f>
        <v>2.8795374455245793E-7</v>
      </c>
      <c r="AD67" s="29">
        <f t="shared" si="7"/>
        <v>-487.61382421785214</v>
      </c>
      <c r="AE67" s="28"/>
      <c r="AF67" s="28">
        <v>52</v>
      </c>
    </row>
    <row r="68" spans="1:32">
      <c r="A68" s="3">
        <f t="shared" si="8"/>
        <v>40800.000000001826</v>
      </c>
      <c r="B68" s="2">
        <f t="shared" si="9"/>
        <v>724491.24680371059</v>
      </c>
      <c r="C68" s="3">
        <f t="shared" si="0"/>
        <v>3.5707142142715051E-3</v>
      </c>
      <c r="D68" s="3">
        <f t="shared" si="10"/>
        <v>4.9285815805569473E-9</v>
      </c>
      <c r="E68" s="3">
        <f>SUM(D$16:D68)</f>
        <v>2.6121482376951834E-7</v>
      </c>
      <c r="F68" s="3">
        <f t="shared" si="1"/>
        <v>-400.00000000010556</v>
      </c>
      <c r="G68" s="2"/>
      <c r="H68" s="2">
        <v>53</v>
      </c>
      <c r="I68" s="7">
        <f t="shared" si="11"/>
        <v>18555.364687184938</v>
      </c>
      <c r="J68" s="6">
        <f t="shared" si="12"/>
        <v>524821.67354391632</v>
      </c>
      <c r="K68" s="7">
        <f t="shared" si="2"/>
        <v>3.5707142142715051E-3</v>
      </c>
      <c r="L68" s="7">
        <f t="shared" si="13"/>
        <v>6.8036714073941778E-9</v>
      </c>
      <c r="M68" s="7">
        <f>SUM(L$16:L68)</f>
        <v>3.0779603467701258E-7</v>
      </c>
      <c r="N68" s="7">
        <f t="shared" si="3"/>
        <v>-446.29255854445114</v>
      </c>
      <c r="O68" s="6"/>
      <c r="P68" s="6">
        <v>53</v>
      </c>
      <c r="Q68" s="25">
        <f t="shared" si="14"/>
        <v>17116.158654451876</v>
      </c>
      <c r="R68" s="24">
        <f t="shared" si="15"/>
        <v>524639.78268122778</v>
      </c>
      <c r="S68" s="25">
        <f t="shared" si="4"/>
        <v>3.5707142142715051E-3</v>
      </c>
      <c r="T68" s="25">
        <f t="shared" si="16"/>
        <v>6.8060302175770731E-9</v>
      </c>
      <c r="U68" s="25">
        <f>SUM(T$16:T68)</f>
        <v>3.094577610141797E-7</v>
      </c>
      <c r="V68" s="25">
        <f t="shared" si="5"/>
        <v>437.87085443549057</v>
      </c>
      <c r="W68" s="24"/>
      <c r="X68" s="24">
        <v>53</v>
      </c>
      <c r="Y68" s="29">
        <f t="shared" si="17"/>
        <v>16555.019027873452</v>
      </c>
      <c r="Z68" s="28">
        <f t="shared" si="18"/>
        <v>538911.17618763959</v>
      </c>
      <c r="AA68" s="29">
        <f t="shared" si="6"/>
        <v>3.5707142142715051E-3</v>
      </c>
      <c r="AB68" s="29">
        <f t="shared" si="19"/>
        <v>6.6257935853760138E-9</v>
      </c>
      <c r="AC68" s="29">
        <f>SUM(AB$16:AB68)</f>
        <v>2.9457953813783397E-7</v>
      </c>
      <c r="AD68" s="29">
        <f t="shared" si="7"/>
        <v>-473.5078103889457</v>
      </c>
      <c r="AE68" s="28"/>
      <c r="AF68" s="28">
        <v>53</v>
      </c>
    </row>
    <row r="69" spans="1:32">
      <c r="A69" s="3">
        <f t="shared" si="8"/>
        <v>41200.000000001935</v>
      </c>
      <c r="B69" s="2">
        <f t="shared" si="9"/>
        <v>728034.01241385937</v>
      </c>
      <c r="C69" s="3">
        <f t="shared" si="0"/>
        <v>3.588175023601915E-3</v>
      </c>
      <c r="D69" s="3">
        <f t="shared" si="10"/>
        <v>4.9285815805569473E-9</v>
      </c>
      <c r="E69" s="3">
        <f>SUM(D$16:D69)</f>
        <v>2.6614340535007527E-7</v>
      </c>
      <c r="F69" s="3">
        <f t="shared" si="1"/>
        <v>400.00000000009584</v>
      </c>
      <c r="G69" s="2"/>
      <c r="H69" s="2">
        <v>54</v>
      </c>
      <c r="I69" s="7">
        <f t="shared" si="11"/>
        <v>19001.657245729388</v>
      </c>
      <c r="J69" s="6">
        <f t="shared" si="12"/>
        <v>531095.66256613878</v>
      </c>
      <c r="K69" s="7">
        <f t="shared" si="2"/>
        <v>3.588175023601915E-3</v>
      </c>
      <c r="L69" s="7">
        <f t="shared" si="13"/>
        <v>6.7561745962387143E-9</v>
      </c>
      <c r="M69" s="7">
        <f>SUM(L$16:L69)</f>
        <v>3.1455220927325128E-7</v>
      </c>
      <c r="N69" s="7">
        <f t="shared" si="3"/>
        <v>-340.74187296655117</v>
      </c>
      <c r="O69" s="6"/>
      <c r="P69" s="6">
        <v>54</v>
      </c>
      <c r="Q69" s="25">
        <f t="shared" si="14"/>
        <v>16678.287800016384</v>
      </c>
      <c r="R69" s="24">
        <f t="shared" si="15"/>
        <v>517885.55721067672</v>
      </c>
      <c r="S69" s="25">
        <f t="shared" si="4"/>
        <v>3.588175023601915E-3</v>
      </c>
      <c r="T69" s="25">
        <f t="shared" si="16"/>
        <v>6.9285095396901354E-9</v>
      </c>
      <c r="U69" s="25">
        <f>SUM(T$16:T69)</f>
        <v>3.1638627055386983E-7</v>
      </c>
      <c r="V69" s="25">
        <f t="shared" si="5"/>
        <v>187.39058346697129</v>
      </c>
      <c r="W69" s="24"/>
      <c r="X69" s="24">
        <v>54</v>
      </c>
      <c r="Y69" s="29">
        <f t="shared" si="17"/>
        <v>17028.526838262398</v>
      </c>
      <c r="Z69" s="28">
        <f t="shared" si="18"/>
        <v>546563.82908984262</v>
      </c>
      <c r="AA69" s="29">
        <f t="shared" si="6"/>
        <v>3.588175023601915E-3</v>
      </c>
      <c r="AB69" s="29">
        <f t="shared" si="19"/>
        <v>6.5649697850973245E-9</v>
      </c>
      <c r="AC69" s="29">
        <f>SUM(AB$16:AB69)</f>
        <v>3.0114450792293128E-7</v>
      </c>
      <c r="AD69" s="29">
        <f t="shared" si="7"/>
        <v>-475.45913382842377</v>
      </c>
      <c r="AE69" s="28"/>
      <c r="AF69" s="28">
        <v>54</v>
      </c>
    </row>
    <row r="70" spans="1:32">
      <c r="A70" s="3">
        <f t="shared" si="8"/>
        <v>41600.00000000203</v>
      </c>
      <c r="B70" s="2">
        <f t="shared" si="9"/>
        <v>731559.62147158722</v>
      </c>
      <c r="C70" s="3">
        <f>(B70/300000000)*(300000000/C$13)/2</f>
        <v>3.6055512754640771E-3</v>
      </c>
      <c r="D70" s="3">
        <f t="shared" si="10"/>
        <v>4.9285815805569473E-9</v>
      </c>
      <c r="E70" s="3">
        <f>SUM(D$16:D70)</f>
        <v>2.710719869306322E-7</v>
      </c>
      <c r="F70" s="3">
        <f t="shared" si="1"/>
        <v>-400.00000000008617</v>
      </c>
      <c r="G70" s="2"/>
      <c r="H70" s="2">
        <v>55</v>
      </c>
      <c r="I70" s="7">
        <f t="shared" si="11"/>
        <v>18660.915372762836</v>
      </c>
      <c r="J70" s="6">
        <f t="shared" si="12"/>
        <v>526312.25952133664</v>
      </c>
      <c r="K70" s="7">
        <f t="shared" si="2"/>
        <v>3.6055512754640771E-3</v>
      </c>
      <c r="L70" s="7">
        <f t="shared" si="13"/>
        <v>6.8505933696912271E-9</v>
      </c>
      <c r="M70" s="7">
        <f>SUM(L$16:L70)</f>
        <v>3.2140280264294248E-7</v>
      </c>
      <c r="N70" s="7">
        <f t="shared" si="3"/>
        <v>-107.15024238719177</v>
      </c>
      <c r="O70" s="6"/>
      <c r="P70" s="6">
        <v>55</v>
      </c>
      <c r="Q70" s="25">
        <f t="shared" si="14"/>
        <v>16865.678383483355</v>
      </c>
      <c r="R70" s="24">
        <f t="shared" si="15"/>
        <v>520786.80833484867</v>
      </c>
      <c r="S70" s="25">
        <f t="shared" si="4"/>
        <v>3.6055512754640771E-3</v>
      </c>
      <c r="T70" s="25">
        <f t="shared" si="16"/>
        <v>6.9232768913490357E-9</v>
      </c>
      <c r="U70" s="25">
        <f>SUM(T$16:T70)</f>
        <v>3.2330954744521889E-7</v>
      </c>
      <c r="V70" s="25">
        <f t="shared" si="5"/>
        <v>-142.32548832386428</v>
      </c>
      <c r="W70" s="24"/>
      <c r="X70" s="24">
        <v>55</v>
      </c>
      <c r="Y70" s="29">
        <f t="shared" si="17"/>
        <v>16553.067704433975</v>
      </c>
      <c r="Z70" s="28">
        <f t="shared" si="18"/>
        <v>538879.41479257843</v>
      </c>
      <c r="AA70" s="29">
        <f t="shared" si="6"/>
        <v>3.6055512754640771E-3</v>
      </c>
      <c r="AB70" s="29">
        <f t="shared" si="19"/>
        <v>6.6908313371960955E-9</v>
      </c>
      <c r="AC70" s="29">
        <f>SUM(AB$16:AB70)</f>
        <v>3.0783533926012738E-7</v>
      </c>
      <c r="AD70" s="29">
        <f t="shared" si="7"/>
        <v>-428.10426063759638</v>
      </c>
      <c r="AE70" s="28"/>
      <c r="AF70" s="28">
        <v>55</v>
      </c>
    </row>
    <row r="71" spans="1:32">
      <c r="A71" s="3">
        <f t="shared" si="8"/>
        <v>42000.000000002117</v>
      </c>
      <c r="B71" s="2">
        <f t="shared" si="9"/>
        <v>735068.32084091357</v>
      </c>
      <c r="C71" s="3">
        <f t="shared" si="0"/>
        <v>3.6228441865474507E-3</v>
      </c>
      <c r="D71" s="3">
        <f t="shared" si="10"/>
        <v>4.9285815805569465E-9</v>
      </c>
      <c r="E71" s="3">
        <f>SUM(D$16:D71)</f>
        <v>2.7600056851118913E-7</v>
      </c>
      <c r="F71" s="3">
        <f t="shared" si="1"/>
        <v>400.00000000007645</v>
      </c>
      <c r="G71" s="2"/>
      <c r="H71" s="2">
        <v>56</v>
      </c>
      <c r="I71" s="7">
        <f t="shared" si="11"/>
        <v>18768.06561515003</v>
      </c>
      <c r="J71" s="6">
        <f t="shared" si="12"/>
        <v>527821.12880532921</v>
      </c>
      <c r="K71" s="7">
        <f t="shared" si="2"/>
        <v>3.6228441865474507E-3</v>
      </c>
      <c r="L71" s="7">
        <f t="shared" si="13"/>
        <v>6.8637725714910264E-9</v>
      </c>
      <c r="M71" s="7">
        <f>SUM(L$16:L71)</f>
        <v>3.2826657521443352E-7</v>
      </c>
      <c r="N71" s="7">
        <f t="shared" si="3"/>
        <v>168.17534247614941</v>
      </c>
      <c r="O71" s="6"/>
      <c r="P71" s="6">
        <v>56</v>
      </c>
      <c r="Q71" s="25">
        <f t="shared" si="14"/>
        <v>17008.003871807221</v>
      </c>
      <c r="R71" s="24">
        <f t="shared" si="15"/>
        <v>522979.59058021387</v>
      </c>
      <c r="S71" s="25">
        <f t="shared" si="4"/>
        <v>3.6228441865474507E-3</v>
      </c>
      <c r="T71" s="25">
        <f t="shared" si="16"/>
        <v>6.9273146635189469E-9</v>
      </c>
      <c r="U71" s="25">
        <f>SUM(T$16:T71)</f>
        <v>3.3023686210873782E-7</v>
      </c>
      <c r="V71" s="25">
        <f t="shared" si="5"/>
        <v>-412.20717662064584</v>
      </c>
      <c r="W71" s="24"/>
      <c r="X71" s="24">
        <v>56</v>
      </c>
      <c r="Y71" s="29">
        <f t="shared" si="17"/>
        <v>16981.171965071571</v>
      </c>
      <c r="Z71" s="28">
        <f t="shared" si="18"/>
        <v>545803.32642413513</v>
      </c>
      <c r="AA71" s="29">
        <f t="shared" si="6"/>
        <v>3.6228441865474507E-3</v>
      </c>
      <c r="AB71" s="29">
        <f t="shared" si="19"/>
        <v>6.6376366928408854E-9</v>
      </c>
      <c r="AC71" s="29">
        <f>SUM(AB$16:AB71)</f>
        <v>3.1447297595296826E-7</v>
      </c>
      <c r="AD71" s="29">
        <f t="shared" si="7"/>
        <v>-392.0683035689637</v>
      </c>
      <c r="AE71" s="28"/>
      <c r="AF71" s="28">
        <v>56</v>
      </c>
    </row>
    <row r="72" spans="1:32">
      <c r="A72" s="3">
        <f t="shared" si="8"/>
        <v>42400.000000002197</v>
      </c>
      <c r="B72" s="2">
        <f t="shared" si="9"/>
        <v>738560.35152187024</v>
      </c>
      <c r="C72" s="3">
        <f>(B72/300000000)*(300000000/C$13)/2</f>
        <v>3.6400549446403536E-3</v>
      </c>
      <c r="D72" s="3">
        <f t="shared" si="10"/>
        <v>4.9285815805569473E-9</v>
      </c>
      <c r="E72" s="3">
        <f>SUM(D$16:D72)</f>
        <v>2.8092915009174606E-7</v>
      </c>
      <c r="F72" s="3">
        <f t="shared" si="1"/>
        <v>-400.00000000006673</v>
      </c>
      <c r="G72" s="2"/>
      <c r="H72" s="2">
        <v>57</v>
      </c>
      <c r="I72" s="7">
        <f t="shared" si="11"/>
        <v>18936.240957626178</v>
      </c>
      <c r="J72" s="6">
        <f t="shared" si="12"/>
        <v>530180.68290116487</v>
      </c>
      <c r="K72" s="7">
        <f t="shared" si="2"/>
        <v>3.6400549446403536E-3</v>
      </c>
      <c r="L72" s="7">
        <f t="shared" si="13"/>
        <v>6.8656876080845909E-9</v>
      </c>
      <c r="M72" s="7">
        <f>SUM(L$16:L72)</f>
        <v>3.3513226282251813E-7</v>
      </c>
      <c r="N72" s="7">
        <f t="shared" si="3"/>
        <v>393.4335808879037</v>
      </c>
      <c r="O72" s="6"/>
      <c r="P72" s="6">
        <v>57</v>
      </c>
      <c r="Q72" s="25">
        <f t="shared" si="14"/>
        <v>16595.796695186575</v>
      </c>
      <c r="R72" s="24">
        <f t="shared" si="15"/>
        <v>516603.23410927702</v>
      </c>
      <c r="S72" s="25">
        <f t="shared" si="4"/>
        <v>3.6400549446403536E-3</v>
      </c>
      <c r="T72" s="25">
        <f t="shared" si="16"/>
        <v>7.0461327074665061E-9</v>
      </c>
      <c r="U72" s="25">
        <f>SUM(T$16:T72)</f>
        <v>3.372829948162043E-7</v>
      </c>
      <c r="V72" s="25">
        <f t="shared" si="5"/>
        <v>-476.75699008317963</v>
      </c>
      <c r="W72" s="24"/>
      <c r="X72" s="24">
        <v>57</v>
      </c>
      <c r="Y72" s="29">
        <f t="shared" si="17"/>
        <v>16589.103661502606</v>
      </c>
      <c r="Z72" s="28">
        <f t="shared" si="18"/>
        <v>539465.66498204577</v>
      </c>
      <c r="AA72" s="29">
        <f t="shared" si="6"/>
        <v>3.6400549446403536E-3</v>
      </c>
      <c r="AB72" s="29">
        <f t="shared" si="19"/>
        <v>6.7475192230473091E-9</v>
      </c>
      <c r="AC72" s="29">
        <f>SUM(AB$16:AB72)</f>
        <v>3.2122049517601557E-7</v>
      </c>
      <c r="AD72" s="29">
        <f t="shared" si="7"/>
        <v>-267.53757196234795</v>
      </c>
      <c r="AE72" s="28"/>
      <c r="AF72" s="28">
        <v>57</v>
      </c>
    </row>
    <row r="73" spans="1:32">
      <c r="A73" s="3">
        <f t="shared" si="8"/>
        <v>42800.000000002263</v>
      </c>
      <c r="B73" s="2">
        <f t="shared" si="9"/>
        <v>742035.9488436773</v>
      </c>
      <c r="C73" s="3">
        <f t="shared" si="0"/>
        <v>3.657184709582045E-3</v>
      </c>
      <c r="D73" s="3">
        <f t="shared" si="10"/>
        <v>4.9285815805569473E-9</v>
      </c>
      <c r="E73" s="3">
        <f>SUM(D$16:D73)</f>
        <v>2.8585773167230299E-7</v>
      </c>
      <c r="F73" s="3">
        <f t="shared" si="1"/>
        <v>400.00000000005701</v>
      </c>
      <c r="G73" s="2"/>
      <c r="H73" s="2">
        <v>58</v>
      </c>
      <c r="I73" s="7">
        <f t="shared" si="11"/>
        <v>18542.807376738274</v>
      </c>
      <c r="J73" s="6">
        <f t="shared" si="12"/>
        <v>524644.05741580133</v>
      </c>
      <c r="K73" s="7">
        <f t="shared" si="2"/>
        <v>3.657184709582045E-3</v>
      </c>
      <c r="L73" s="7">
        <f t="shared" si="13"/>
        <v>6.9707922121446624E-9</v>
      </c>
      <c r="M73" s="7">
        <f>SUM(L$16:L73)</f>
        <v>3.421030550346628E-7</v>
      </c>
      <c r="N73" s="7">
        <f t="shared" si="3"/>
        <v>497.57222900716636</v>
      </c>
      <c r="O73" s="6"/>
      <c r="P73" s="6">
        <v>58</v>
      </c>
      <c r="Q73" s="25">
        <f t="shared" si="14"/>
        <v>17072.553685269755</v>
      </c>
      <c r="R73" s="24">
        <f t="shared" si="15"/>
        <v>523971.07275474659</v>
      </c>
      <c r="S73" s="25">
        <f t="shared" si="4"/>
        <v>3.657184709582045E-3</v>
      </c>
      <c r="T73" s="25">
        <f t="shared" si="16"/>
        <v>6.9797454473099344E-9</v>
      </c>
      <c r="U73" s="25">
        <f>SUM(T$16:T73)</f>
        <v>3.4426274026351425E-7</v>
      </c>
      <c r="V73" s="25">
        <f t="shared" si="5"/>
        <v>-232.61891987891596</v>
      </c>
      <c r="W73" s="24"/>
      <c r="X73" s="24">
        <v>58</v>
      </c>
      <c r="Y73" s="29">
        <f t="shared" si="17"/>
        <v>16856.641233464954</v>
      </c>
      <c r="Z73" s="28">
        <f t="shared" si="18"/>
        <v>543798.33056114358</v>
      </c>
      <c r="AA73" s="29">
        <f t="shared" si="6"/>
        <v>3.657184709582045E-3</v>
      </c>
      <c r="AB73" s="29">
        <f t="shared" si="19"/>
        <v>6.7252591706344684E-9</v>
      </c>
      <c r="AC73" s="29">
        <f>SUM(AB$16:AB73)</f>
        <v>3.2794575434665006E-7</v>
      </c>
      <c r="AD73" s="29">
        <f t="shared" si="7"/>
        <v>-133.58590701839725</v>
      </c>
      <c r="AE73" s="28"/>
      <c r="AF73" s="28">
        <v>58</v>
      </c>
    </row>
    <row r="74" spans="1:32">
      <c r="A74" s="3">
        <f t="shared" si="8"/>
        <v>43200.000000002321</v>
      </c>
      <c r="B74" s="2">
        <f t="shared" si="9"/>
        <v>745495.34264981456</v>
      </c>
      <c r="C74" s="3">
        <f t="shared" si="0"/>
        <v>3.6742346141748661E-3</v>
      </c>
      <c r="D74" s="3">
        <f t="shared" si="10"/>
        <v>4.9285815805569473E-9</v>
      </c>
      <c r="E74" s="3">
        <f>SUM(D$16:D74)</f>
        <v>2.9078631325285992E-7</v>
      </c>
      <c r="F74" s="3">
        <f t="shared" si="1"/>
        <v>-400.00000000004729</v>
      </c>
      <c r="G74" s="2"/>
      <c r="H74" s="2">
        <v>59</v>
      </c>
      <c r="I74" s="7">
        <f t="shared" si="11"/>
        <v>19040.379605745442</v>
      </c>
      <c r="J74" s="6">
        <f t="shared" si="12"/>
        <v>531636.53146647906</v>
      </c>
      <c r="K74" s="7">
        <f t="shared" si="2"/>
        <v>3.6742346141748661E-3</v>
      </c>
      <c r="L74" s="7">
        <f t="shared" si="13"/>
        <v>6.9111778380612189E-9</v>
      </c>
      <c r="M74" s="7">
        <f>SUM(L$16:L74)</f>
        <v>3.4901423287272401E-7</v>
      </c>
      <c r="N74" s="7">
        <f t="shared" si="3"/>
        <v>366.43991843648763</v>
      </c>
      <c r="O74" s="6"/>
      <c r="P74" s="6">
        <v>59</v>
      </c>
      <c r="Q74" s="25">
        <f t="shared" si="14"/>
        <v>16839.934765390841</v>
      </c>
      <c r="R74" s="24">
        <f t="shared" si="15"/>
        <v>520389.19442447764</v>
      </c>
      <c r="S74" s="25">
        <f t="shared" si="4"/>
        <v>3.6742346141748661E-3</v>
      </c>
      <c r="T74" s="25">
        <f t="shared" si="16"/>
        <v>7.0605513210903068E-9</v>
      </c>
      <c r="U74" s="25">
        <f>SUM(T$16:T74)</f>
        <v>3.5132329158460454E-7</v>
      </c>
      <c r="V74" s="25">
        <f t="shared" si="5"/>
        <v>218.11535087562814</v>
      </c>
      <c r="W74" s="24"/>
      <c r="X74" s="24">
        <v>59</v>
      </c>
      <c r="Y74" s="29">
        <f t="shared" si="17"/>
        <v>16723.055326446556</v>
      </c>
      <c r="Z74" s="28">
        <f t="shared" si="18"/>
        <v>541639.29165044962</v>
      </c>
      <c r="AA74" s="29">
        <f t="shared" si="6"/>
        <v>3.6742346141748661E-3</v>
      </c>
      <c r="AB74" s="29">
        <f t="shared" si="19"/>
        <v>6.7835451947715356E-9</v>
      </c>
      <c r="AC74" s="29">
        <f>SUM(AB$16:AB74)</f>
        <v>3.3472929954142159E-7</v>
      </c>
      <c r="AD74" s="29">
        <f t="shared" si="7"/>
        <v>67.365200961077335</v>
      </c>
      <c r="AE74" s="28"/>
      <c r="AF74" s="28">
        <v>59</v>
      </c>
    </row>
    <row r="75" spans="1:32">
      <c r="A75" s="3">
        <f t="shared" si="8"/>
        <v>43600.000000002372</v>
      </c>
      <c r="B75" s="2">
        <f t="shared" si="9"/>
        <v>748938.75747539743</v>
      </c>
      <c r="C75" s="3">
        <f t="shared" si="0"/>
        <v>3.6912057650584505E-3</v>
      </c>
      <c r="D75" s="3">
        <f t="shared" si="10"/>
        <v>4.9285815805569473E-9</v>
      </c>
      <c r="E75" s="3">
        <f>SUM(D$16:D75)</f>
        <v>2.9571489483341685E-7</v>
      </c>
      <c r="F75" s="3">
        <f t="shared" si="1"/>
        <v>400.00000000003763</v>
      </c>
      <c r="G75" s="2"/>
      <c r="H75" s="2">
        <v>60</v>
      </c>
      <c r="I75" s="7">
        <f t="shared" si="11"/>
        <v>18673.939687308954</v>
      </c>
      <c r="J75" s="6">
        <f t="shared" si="12"/>
        <v>526495.89629953296</v>
      </c>
      <c r="K75" s="7">
        <f t="shared" si="2"/>
        <v>3.6912057650584505E-3</v>
      </c>
      <c r="L75" s="7">
        <f t="shared" si="13"/>
        <v>7.0108918056190455E-9</v>
      </c>
      <c r="M75" s="7">
        <f>SUM(L$16:L75)</f>
        <v>3.5602512467834304E-7</v>
      </c>
      <c r="N75" s="7">
        <f t="shared" si="3"/>
        <v>-8.9001431808447666</v>
      </c>
      <c r="O75" s="6"/>
      <c r="P75" s="6">
        <v>60</v>
      </c>
      <c r="Q75" s="25">
        <f t="shared" si="14"/>
        <v>16621.819414515212</v>
      </c>
      <c r="R75" s="24">
        <f t="shared" si="15"/>
        <v>517008.10033581755</v>
      </c>
      <c r="S75" s="25">
        <f t="shared" si="4"/>
        <v>3.6912057650584505E-3</v>
      </c>
      <c r="T75" s="25">
        <f t="shared" si="16"/>
        <v>7.1395511262993057E-9</v>
      </c>
      <c r="U75" s="25">
        <f>SUM(T$16:T75)</f>
        <v>3.5846284271090383E-7</v>
      </c>
      <c r="V75" s="25">
        <f t="shared" si="5"/>
        <v>499.72755926310293</v>
      </c>
      <c r="W75" s="24"/>
      <c r="X75" s="24">
        <v>60</v>
      </c>
      <c r="Y75" s="29">
        <f t="shared" si="17"/>
        <v>16655.690125485478</v>
      </c>
      <c r="Z75" s="28">
        <f t="shared" si="18"/>
        <v>540547.25258071173</v>
      </c>
      <c r="AA75" s="29">
        <f t="shared" si="6"/>
        <v>3.6912057650584505E-3</v>
      </c>
      <c r="AB75" s="29">
        <f t="shared" si="19"/>
        <v>6.8286458721891265E-9</v>
      </c>
      <c r="AC75" s="29">
        <f>SUM(AB$16:AB75)</f>
        <v>3.4155794541361069E-7</v>
      </c>
      <c r="AD75" s="29">
        <f t="shared" si="7"/>
        <v>293.35269080863628</v>
      </c>
      <c r="AE75" s="28"/>
      <c r="AF75" s="28">
        <v>60</v>
      </c>
    </row>
    <row r="76" spans="1:32">
      <c r="A76" s="3">
        <f t="shared" si="8"/>
        <v>44000.000000002408</v>
      </c>
      <c r="B76" s="2">
        <f t="shared" si="9"/>
        <v>752366.41271724773</v>
      </c>
      <c r="C76" s="3">
        <f t="shared" si="0"/>
        <v>3.7080992435479334E-3</v>
      </c>
      <c r="D76" s="3">
        <f t="shared" si="10"/>
        <v>4.9285815805569473E-9</v>
      </c>
      <c r="E76" s="3">
        <f>SUM(D$16:D76)</f>
        <v>3.0064347641397378E-7</v>
      </c>
      <c r="F76" s="3">
        <f t="shared" si="1"/>
        <v>-400.00000000002797</v>
      </c>
      <c r="G76" s="2"/>
      <c r="H76" s="2">
        <v>61</v>
      </c>
      <c r="I76" s="7">
        <f t="shared" si="11"/>
        <v>18665.039544128107</v>
      </c>
      <c r="J76" s="6">
        <f t="shared" si="12"/>
        <v>526370.41535107163</v>
      </c>
      <c r="K76" s="7">
        <f t="shared" si="2"/>
        <v>3.7080992435479334E-3</v>
      </c>
      <c r="L76" s="7">
        <f t="shared" si="13"/>
        <v>7.0446574036170974E-9</v>
      </c>
      <c r="M76" s="7">
        <f>SUM(L$16:L76)</f>
        <v>3.6306978208196016E-7</v>
      </c>
      <c r="N76" s="7">
        <f t="shared" si="3"/>
        <v>-398.6222176308579</v>
      </c>
      <c r="O76" s="6"/>
      <c r="P76" s="6">
        <v>61</v>
      </c>
      <c r="Q76" s="25">
        <f t="shared" si="14"/>
        <v>17121.546973778313</v>
      </c>
      <c r="R76" s="24">
        <f t="shared" si="15"/>
        <v>524722.35682321514</v>
      </c>
      <c r="S76" s="25">
        <f t="shared" si="4"/>
        <v>3.7080992435479334E-3</v>
      </c>
      <c r="T76" s="25">
        <f t="shared" si="16"/>
        <v>7.0667834052232569E-9</v>
      </c>
      <c r="U76" s="25">
        <f>SUM(T$16:T76)</f>
        <v>3.6552962611612709E-7</v>
      </c>
      <c r="V76" s="25">
        <f t="shared" si="5"/>
        <v>305.20699834329952</v>
      </c>
      <c r="W76" s="24"/>
      <c r="X76" s="24">
        <v>61</v>
      </c>
      <c r="Y76" s="29">
        <f t="shared" si="17"/>
        <v>16949.042816294113</v>
      </c>
      <c r="Z76" s="28">
        <f t="shared" si="18"/>
        <v>545286.73961286037</v>
      </c>
      <c r="AA76" s="29">
        <f t="shared" si="6"/>
        <v>3.7080992435479334E-3</v>
      </c>
      <c r="AB76" s="29">
        <f t="shared" si="19"/>
        <v>6.8002740102951869E-9</v>
      </c>
      <c r="AC76" s="29">
        <f>SUM(AB$16:AB76)</f>
        <v>3.4835821942390587E-7</v>
      </c>
      <c r="AD76" s="29">
        <f t="shared" si="7"/>
        <v>437.29091758430508</v>
      </c>
      <c r="AE76" s="28"/>
      <c r="AF76" s="28">
        <v>61</v>
      </c>
    </row>
    <row r="77" spans="1:32">
      <c r="A77" s="3">
        <f t="shared" si="8"/>
        <v>44400.000000002437</v>
      </c>
      <c r="B77" s="2">
        <f t="shared" si="9"/>
        <v>755778.5227970212</v>
      </c>
      <c r="C77" s="3">
        <f t="shared" si="0"/>
        <v>3.7249161064379374E-3</v>
      </c>
      <c r="D77" s="3">
        <f t="shared" si="10"/>
        <v>4.9285815805569473E-9</v>
      </c>
      <c r="E77" s="3">
        <f>SUM(D$16:D77)</f>
        <v>3.0557205799453071E-7</v>
      </c>
      <c r="F77" s="3">
        <f t="shared" si="1"/>
        <v>400.00000000001825</v>
      </c>
      <c r="G77" s="2"/>
      <c r="H77" s="2">
        <v>62</v>
      </c>
      <c r="I77" s="7">
        <f t="shared" si="11"/>
        <v>19063.661761758965</v>
      </c>
      <c r="J77" s="6">
        <f t="shared" si="12"/>
        <v>531961.46887471911</v>
      </c>
      <c r="K77" s="7">
        <f t="shared" si="2"/>
        <v>3.7249161064379374E-3</v>
      </c>
      <c r="L77" s="7">
        <f t="shared" si="13"/>
        <v>7.00222915452394E-9</v>
      </c>
      <c r="M77" s="7">
        <f>SUM(L$16:L77)</f>
        <v>3.700720112364841E-7</v>
      </c>
      <c r="N77" s="7">
        <f t="shared" si="3"/>
        <v>-492.30209514561727</v>
      </c>
      <c r="O77" s="6"/>
      <c r="P77" s="6">
        <v>62</v>
      </c>
      <c r="Q77" s="25">
        <f t="shared" si="14"/>
        <v>16816.339975435014</v>
      </c>
      <c r="R77" s="24">
        <f t="shared" si="15"/>
        <v>520024.50246361009</v>
      </c>
      <c r="S77" s="25">
        <f t="shared" si="4"/>
        <v>3.7249161064379374E-3</v>
      </c>
      <c r="T77" s="25">
        <f t="shared" si="16"/>
        <v>7.1629626850103994E-9</v>
      </c>
      <c r="U77" s="25">
        <f>SUM(T$16:T77)</f>
        <v>3.7269258880113747E-7</v>
      </c>
      <c r="V77" s="25">
        <f t="shared" si="5"/>
        <v>-228.47525242527726</v>
      </c>
      <c r="W77" s="24"/>
      <c r="X77" s="24">
        <v>62</v>
      </c>
      <c r="Y77" s="29">
        <f t="shared" si="17"/>
        <v>16511.751898709808</v>
      </c>
      <c r="Z77" s="28">
        <f t="shared" si="18"/>
        <v>538206.48371907568</v>
      </c>
      <c r="AA77" s="29">
        <f t="shared" si="6"/>
        <v>3.7249161064379374E-3</v>
      </c>
      <c r="AB77" s="29">
        <f t="shared" si="19"/>
        <v>6.920979622352913E-9</v>
      </c>
      <c r="AC77" s="29">
        <f>SUM(AB$16:AB77)</f>
        <v>3.5527919904625879E-7</v>
      </c>
      <c r="AD77" s="29">
        <f t="shared" si="7"/>
        <v>493.43829077482474</v>
      </c>
      <c r="AE77" s="28"/>
      <c r="AF77" s="28">
        <v>62</v>
      </c>
    </row>
    <row r="78" spans="1:32">
      <c r="A78" s="3">
        <f t="shared" si="8"/>
        <v>44800.000000002459</v>
      </c>
      <c r="B78" s="2">
        <f t="shared" si="9"/>
        <v>759175.29731773736</v>
      </c>
      <c r="C78" s="3">
        <f t="shared" si="0"/>
        <v>3.7416573867740444E-3</v>
      </c>
      <c r="D78" s="3">
        <f t="shared" si="10"/>
        <v>4.9285815805569473E-9</v>
      </c>
      <c r="E78" s="3">
        <f>SUM(D$16:D78)</f>
        <v>3.1050063957508764E-7</v>
      </c>
      <c r="F78" s="3">
        <f t="shared" si="1"/>
        <v>-400.00000000000853</v>
      </c>
      <c r="G78" s="2"/>
      <c r="H78" s="2">
        <v>63</v>
      </c>
      <c r="I78" s="7">
        <f t="shared" si="11"/>
        <v>18571.359666613349</v>
      </c>
      <c r="J78" s="6">
        <f t="shared" si="12"/>
        <v>525047.82656614308</v>
      </c>
      <c r="K78" s="7">
        <f t="shared" si="2"/>
        <v>3.7416573867740444E-3</v>
      </c>
      <c r="L78" s="7">
        <f t="shared" si="13"/>
        <v>7.1263172561722586E-9</v>
      </c>
      <c r="M78" s="7">
        <f>SUM(L$16:L78)</f>
        <v>3.7719832849265637E-7</v>
      </c>
      <c r="N78" s="7">
        <f t="shared" si="3"/>
        <v>-163.92362684827907</v>
      </c>
      <c r="O78" s="6"/>
      <c r="P78" s="6">
        <v>63</v>
      </c>
      <c r="Q78" s="25">
        <f t="shared" si="14"/>
        <v>16587.864723009738</v>
      </c>
      <c r="R78" s="24">
        <f t="shared" si="15"/>
        <v>516479.76392299263</v>
      </c>
      <c r="S78" s="25">
        <f t="shared" si="4"/>
        <v>3.7416573867740444E-3</v>
      </c>
      <c r="T78" s="25">
        <f t="shared" si="16"/>
        <v>7.2445382145348237E-9</v>
      </c>
      <c r="U78" s="25">
        <f>SUM(T$16:T78)</f>
        <v>3.7993712701567229E-7</v>
      </c>
      <c r="V78" s="25">
        <f t="shared" si="5"/>
        <v>-490.91609000742716</v>
      </c>
      <c r="W78" s="24"/>
      <c r="X78" s="24">
        <v>63</v>
      </c>
      <c r="Y78" s="29">
        <f t="shared" si="17"/>
        <v>17005.190189484634</v>
      </c>
      <c r="Z78" s="28">
        <f t="shared" si="18"/>
        <v>546189.18302603916</v>
      </c>
      <c r="AA78" s="29">
        <f t="shared" si="6"/>
        <v>3.7416573867740444E-3</v>
      </c>
      <c r="AB78" s="29">
        <f t="shared" si="19"/>
        <v>6.8504787407986138E-9</v>
      </c>
      <c r="AC78" s="29">
        <f>SUM(AB$16:AB78)</f>
        <v>3.6212967778705742E-7</v>
      </c>
      <c r="AD78" s="29">
        <f t="shared" si="7"/>
        <v>383.77704861499825</v>
      </c>
      <c r="AE78" s="28"/>
      <c r="AF78" s="28">
        <v>63</v>
      </c>
    </row>
    <row r="79" spans="1:32">
      <c r="A79" s="3">
        <f t="shared" si="8"/>
        <v>45200.000000002467</v>
      </c>
      <c r="B79" s="2">
        <f t="shared" si="9"/>
        <v>762556.94121403294</v>
      </c>
      <c r="C79" s="3">
        <f t="shared" si="0"/>
        <v>3.7583240945933292E-3</v>
      </c>
      <c r="D79" s="3">
        <f t="shared" si="10"/>
        <v>4.9285815805569465E-9</v>
      </c>
      <c r="E79" s="3">
        <f>SUM(D$16:D79)</f>
        <v>3.1542922115564457E-7</v>
      </c>
      <c r="F79" s="3">
        <f t="shared" si="1"/>
        <v>399.99999999999881</v>
      </c>
      <c r="G79" s="2"/>
      <c r="H79" s="2">
        <v>64</v>
      </c>
      <c r="I79" s="7">
        <f t="shared" si="11"/>
        <v>18735.283293461627</v>
      </c>
      <c r="J79" s="6">
        <f t="shared" si="12"/>
        <v>527359.95276012691</v>
      </c>
      <c r="K79" s="7">
        <f t="shared" si="2"/>
        <v>3.7583240945933292E-3</v>
      </c>
      <c r="L79" s="7">
        <f t="shared" si="13"/>
        <v>7.1266770920370345E-9</v>
      </c>
      <c r="M79" s="7">
        <f>SUM(L$16:L79)</f>
        <v>3.8432500558469338E-7</v>
      </c>
      <c r="N79" s="7">
        <f t="shared" si="3"/>
        <v>332.59010408115523</v>
      </c>
      <c r="O79" s="6"/>
      <c r="P79" s="6">
        <v>64</v>
      </c>
      <c r="Q79" s="25">
        <f t="shared" si="14"/>
        <v>17078.780813017165</v>
      </c>
      <c r="R79" s="24">
        <f t="shared" si="15"/>
        <v>524066.62194424553</v>
      </c>
      <c r="S79" s="25">
        <f t="shared" si="4"/>
        <v>3.7583240945933292E-3</v>
      </c>
      <c r="T79" s="25">
        <f t="shared" si="16"/>
        <v>7.1714624385927223E-9</v>
      </c>
      <c r="U79" s="25">
        <f>SUM(T$16:T79)</f>
        <v>3.8710858945426503E-7</v>
      </c>
      <c r="V79" s="25">
        <f t="shared" si="5"/>
        <v>-115.19899714207239</v>
      </c>
      <c r="W79" s="24"/>
      <c r="X79" s="24">
        <v>64</v>
      </c>
      <c r="Y79" s="29">
        <f t="shared" si="17"/>
        <v>16621.413140869638</v>
      </c>
      <c r="Z79" s="28">
        <f t="shared" si="18"/>
        <v>539990.74990054115</v>
      </c>
      <c r="AA79" s="29">
        <f t="shared" si="6"/>
        <v>3.7583240945933292E-3</v>
      </c>
      <c r="AB79" s="29">
        <f t="shared" si="19"/>
        <v>6.9599786575706355E-9</v>
      </c>
      <c r="AC79" s="29">
        <f>SUM(AB$16:AB79)</f>
        <v>3.6908965644462808E-7</v>
      </c>
      <c r="AD79" s="29">
        <f t="shared" si="7"/>
        <v>65.823272525440004</v>
      </c>
      <c r="AE79" s="28"/>
      <c r="AF79" s="28">
        <v>64</v>
      </c>
    </row>
    <row r="80" spans="1:32">
      <c r="A80" s="3">
        <f t="shared" si="8"/>
        <v>45600.000000002467</v>
      </c>
      <c r="B80" s="2">
        <f t="shared" si="9"/>
        <v>765923.65489644546</v>
      </c>
      <c r="C80" s="3">
        <f t="shared" si="0"/>
        <v>3.7749172176354765E-3</v>
      </c>
      <c r="D80" s="3">
        <f t="shared" si="10"/>
        <v>4.9285815805569465E-9</v>
      </c>
      <c r="E80" s="3">
        <f>SUM(D$16:D80)</f>
        <v>3.203578027362015E-7</v>
      </c>
      <c r="F80" s="3">
        <f t="shared" si="1"/>
        <v>-399.99999999998914</v>
      </c>
      <c r="G80" s="2"/>
      <c r="H80" s="2">
        <v>65</v>
      </c>
      <c r="I80" s="7">
        <f t="shared" si="11"/>
        <v>19067.873397542782</v>
      </c>
      <c r="J80" s="6">
        <f t="shared" si="12"/>
        <v>532020.22737185517</v>
      </c>
      <c r="K80" s="7">
        <f t="shared" si="2"/>
        <v>3.7749172176354765E-3</v>
      </c>
      <c r="L80" s="7">
        <f t="shared" si="13"/>
        <v>7.0954392773434927E-9</v>
      </c>
      <c r="M80" s="7">
        <f>SUM(L$16:L80)</f>
        <v>3.9142044486203688E-7</v>
      </c>
      <c r="N80" s="7">
        <f t="shared" si="3"/>
        <v>493.69599859123628</v>
      </c>
      <c r="O80" s="6"/>
      <c r="P80" s="6">
        <v>65</v>
      </c>
      <c r="Q80" s="25">
        <f t="shared" si="14"/>
        <v>16963.581815875092</v>
      </c>
      <c r="R80" s="24">
        <f t="shared" si="15"/>
        <v>522296.17652255873</v>
      </c>
      <c r="S80" s="25">
        <f t="shared" si="4"/>
        <v>3.7749172176354765E-3</v>
      </c>
      <c r="T80" s="25">
        <f t="shared" si="16"/>
        <v>7.2275413593276274E-9</v>
      </c>
      <c r="U80" s="25">
        <f>SUM(T$16:T80)</f>
        <v>3.9433613081359268E-7</v>
      </c>
      <c r="V80" s="25">
        <f t="shared" si="5"/>
        <v>426.61620678503033</v>
      </c>
      <c r="W80" s="24"/>
      <c r="X80" s="24">
        <v>65</v>
      </c>
      <c r="Y80" s="29">
        <f t="shared" si="17"/>
        <v>16687.236413395076</v>
      </c>
      <c r="Z80" s="28">
        <f t="shared" si="18"/>
        <v>541058.9153343353</v>
      </c>
      <c r="AA80" s="29">
        <f t="shared" si="6"/>
        <v>3.7749172176354765E-3</v>
      </c>
      <c r="AB80" s="29">
        <f t="shared" si="19"/>
        <v>6.9769060459947336E-9</v>
      </c>
      <c r="AC80" s="29">
        <f>SUM(AB$16:AB80)</f>
        <v>3.7606656249062279E-7</v>
      </c>
      <c r="AD80" s="29">
        <f t="shared" si="7"/>
        <v>-299.93021855105553</v>
      </c>
      <c r="AE80" s="28"/>
      <c r="AF80" s="28">
        <v>65</v>
      </c>
    </row>
    <row r="81" spans="1:32">
      <c r="A81" s="3">
        <f t="shared" si="8"/>
        <v>46000.000000002459</v>
      </c>
      <c r="B81" s="2">
        <f t="shared" si="9"/>
        <v>769275.63439001259</v>
      </c>
      <c r="C81" s="3">
        <f t="shared" ref="C81:C100" si="20">(B81/300000000)*(300000000/C$13)/2</f>
        <v>3.7914377220258761E-3</v>
      </c>
      <c r="D81" s="3">
        <f t="shared" si="10"/>
        <v>4.9285815805569465E-9</v>
      </c>
      <c r="E81" s="3">
        <f>SUM(D$16:D81)</f>
        <v>3.2528638431675843E-7</v>
      </c>
      <c r="F81" s="3">
        <f t="shared" ref="F81:F100" si="21">B$13*SIN(2*PI()*C$13*(E81)*$F$11+H$13)</f>
        <v>399.99999999997942</v>
      </c>
      <c r="G81" s="2"/>
      <c r="H81" s="2">
        <v>66</v>
      </c>
      <c r="I81" s="7">
        <f t="shared" si="11"/>
        <v>18574.177398951546</v>
      </c>
      <c r="J81" s="6">
        <f t="shared" si="12"/>
        <v>525087.65639427106</v>
      </c>
      <c r="K81" s="7">
        <f t="shared" ref="K81:K100" si="22">C81</f>
        <v>3.7914377220258761E-3</v>
      </c>
      <c r="L81" s="7">
        <f t="shared" si="13"/>
        <v>7.2205805561329173E-9</v>
      </c>
      <c r="M81" s="7">
        <f>SUM(L$16:L81)</f>
        <v>3.9864102541816978E-7</v>
      </c>
      <c r="N81" s="7">
        <f t="shared" ref="N81:N100" si="23">J$13*SIN(2*PI()*K$13*(M81)*$F$11+P$13)</f>
        <v>84.840340620533681</v>
      </c>
      <c r="O81" s="6"/>
      <c r="P81" s="6">
        <v>66</v>
      </c>
      <c r="Q81" s="25">
        <f t="shared" si="14"/>
        <v>16536.965609090061</v>
      </c>
      <c r="R81" s="24">
        <f t="shared" si="15"/>
        <v>515686.75771204894</v>
      </c>
      <c r="S81" s="25">
        <f t="shared" ref="S81:S100" si="24">K81</f>
        <v>3.7914377220258761E-3</v>
      </c>
      <c r="T81" s="25">
        <f t="shared" si="16"/>
        <v>7.3522107467862358E-9</v>
      </c>
      <c r="U81" s="25">
        <f>SUM(T$16:T81)</f>
        <v>4.016883415603789E-7</v>
      </c>
      <c r="V81" s="25">
        <f t="shared" ref="V81:V100" si="25">R$13*SIN(2*PI()*S$13*(U81)*$F$11+X$13)</f>
        <v>293.11609148872674</v>
      </c>
      <c r="W81" s="24"/>
      <c r="X81" s="24">
        <v>66</v>
      </c>
      <c r="Y81" s="29">
        <f t="shared" si="17"/>
        <v>16987.166631946133</v>
      </c>
      <c r="Z81" s="28">
        <f t="shared" si="18"/>
        <v>545899.65724327893</v>
      </c>
      <c r="AA81" s="29">
        <f t="shared" ref="AA81:AA100" si="26">S81</f>
        <v>3.7914377220258761E-3</v>
      </c>
      <c r="AB81" s="29">
        <f t="shared" si="19"/>
        <v>6.945301525141333E-9</v>
      </c>
      <c r="AC81" s="29">
        <f>SUM(AB$16:AB81)</f>
        <v>3.830118640157641E-7</v>
      </c>
      <c r="AD81" s="29">
        <f t="shared" ref="AD81:AD100" si="27">Z$13*SIN(2*PI()*AA$13*(AC81)*$F$11+AF$13)</f>
        <v>-488.74812698895033</v>
      </c>
      <c r="AE81" s="28"/>
      <c r="AF81" s="28">
        <v>66</v>
      </c>
    </row>
    <row r="82" spans="1:32">
      <c r="A82" s="3">
        <f t="shared" ref="A82:A100" si="28">A81+F81*(-1)^H81</f>
        <v>46400.000000002437</v>
      </c>
      <c r="B82" s="2">
        <f t="shared" ref="B82:B100" si="29">SQRT(2*A82*F$13/(A$13*G$13))</f>
        <v>772613.0714674606</v>
      </c>
      <c r="C82" s="3">
        <f t="shared" si="20"/>
        <v>3.8078865529320542E-3</v>
      </c>
      <c r="D82" s="3">
        <f t="shared" ref="D82:D100" si="30">C82/B82</f>
        <v>4.9285815805569465E-9</v>
      </c>
      <c r="E82" s="3">
        <f>SUM(D$16:D82)</f>
        <v>3.3021496589731537E-7</v>
      </c>
      <c r="F82" s="3">
        <f t="shared" si="21"/>
        <v>-399.9999999999697</v>
      </c>
      <c r="G82" s="2"/>
      <c r="H82" s="2">
        <v>67</v>
      </c>
      <c r="I82" s="7">
        <f t="shared" ref="I82:I100" si="31">I81+N81*(-1)^P81*$J$11</f>
        <v>18659.017739572078</v>
      </c>
      <c r="J82" s="6">
        <f t="shared" ref="J82:J100" si="32">SQRT(2*I82*N$13/(I$13*O$13))</f>
        <v>526285.49842777743</v>
      </c>
      <c r="K82" s="7">
        <f t="shared" si="22"/>
        <v>3.8078865529320542E-3</v>
      </c>
      <c r="L82" s="7">
        <f t="shared" ref="L82:L100" si="33">K82/J82</f>
        <v>7.2354008695046983E-9</v>
      </c>
      <c r="M82" s="7">
        <f>SUM(L$16:L82)</f>
        <v>4.0587642628767445E-7</v>
      </c>
      <c r="N82" s="7">
        <f t="shared" si="23"/>
        <v>-445.4136212369616</v>
      </c>
      <c r="O82" s="6"/>
      <c r="P82" s="6">
        <v>67</v>
      </c>
      <c r="Q82" s="25">
        <f t="shared" ref="Q82:Q100" si="34">Q81+V81*(-1)^X81*$R$11</f>
        <v>16830.081700578787</v>
      </c>
      <c r="R82" s="24">
        <f t="shared" ref="R82:R100" si="35">SQRT(2*Q82*V$13/(Q$13*W$13))</f>
        <v>520236.93199688685</v>
      </c>
      <c r="S82" s="25">
        <f t="shared" si="24"/>
        <v>3.8078865529320542E-3</v>
      </c>
      <c r="T82" s="25">
        <f t="shared" ref="T82:T100" si="36">S82/R82</f>
        <v>7.3195236991649048E-9</v>
      </c>
      <c r="U82" s="25">
        <f>SUM(T$16:T82)</f>
        <v>4.0900786525954383E-7</v>
      </c>
      <c r="V82" s="25">
        <f t="shared" si="25"/>
        <v>-360.11496732578513</v>
      </c>
      <c r="W82" s="24"/>
      <c r="X82" s="24">
        <v>67</v>
      </c>
      <c r="Y82" s="29">
        <f t="shared" ref="Y82:Y100" si="37">Y81+AD81*(-1)^AF81*$Z$11</f>
        <v>16498.418504957182</v>
      </c>
      <c r="Z82" s="28">
        <f t="shared" ref="Z82:Z100" si="38">SQRT(2*Y82*AD$13/(Y$13*AE$13))</f>
        <v>537989.13645354484</v>
      </c>
      <c r="AA82" s="29">
        <f t="shared" si="26"/>
        <v>3.8078865529320542E-3</v>
      </c>
      <c r="AB82" s="29">
        <f t="shared" ref="AB82:AB100" si="39">AA82/Z82</f>
        <v>7.0779989685923031E-9</v>
      </c>
      <c r="AC82" s="29">
        <f>SUM(AB$16:AB82)</f>
        <v>3.9008986298435641E-7</v>
      </c>
      <c r="AD82" s="29">
        <f t="shared" si="27"/>
        <v>-363.75046239323552</v>
      </c>
      <c r="AE82" s="28"/>
      <c r="AF82" s="28">
        <v>67</v>
      </c>
    </row>
    <row r="83" spans="1:32">
      <c r="A83" s="3">
        <f t="shared" si="28"/>
        <v>46800.000000002408</v>
      </c>
      <c r="B83" s="2">
        <f t="shared" si="29"/>
        <v>775936.15377723577</v>
      </c>
      <c r="C83" s="3">
        <f t="shared" si="20"/>
        <v>3.8242646351946867E-3</v>
      </c>
      <c r="D83" s="3">
        <f t="shared" si="30"/>
        <v>4.9285815805569465E-9</v>
      </c>
      <c r="E83" s="3">
        <f>SUM(D$16:D83)</f>
        <v>3.351435474778723E-7</v>
      </c>
      <c r="F83" s="3">
        <f t="shared" si="21"/>
        <v>399.99999999995998</v>
      </c>
      <c r="G83" s="2"/>
      <c r="H83" s="2">
        <v>68</v>
      </c>
      <c r="I83" s="7">
        <f t="shared" si="31"/>
        <v>19104.431360809042</v>
      </c>
      <c r="J83" s="6">
        <f t="shared" si="32"/>
        <v>532529.99219994817</v>
      </c>
      <c r="K83" s="7">
        <f t="shared" si="22"/>
        <v>3.8242646351946867E-3</v>
      </c>
      <c r="L83" s="7">
        <f t="shared" si="33"/>
        <v>7.1813131489480435E-9</v>
      </c>
      <c r="M83" s="7">
        <f>SUM(L$16:L83)</f>
        <v>4.1305773943662248E-7</v>
      </c>
      <c r="N83" s="7">
        <f t="shared" si="23"/>
        <v>-384.15350245903636</v>
      </c>
      <c r="O83" s="6"/>
      <c r="P83" s="6">
        <v>68</v>
      </c>
      <c r="Q83" s="25">
        <f t="shared" si="34"/>
        <v>17190.196667904573</v>
      </c>
      <c r="R83" s="24">
        <f t="shared" si="35"/>
        <v>525773.25466353027</v>
      </c>
      <c r="S83" s="25">
        <f t="shared" si="24"/>
        <v>3.8242646351946867E-3</v>
      </c>
      <c r="T83" s="25">
        <f t="shared" si="36"/>
        <v>7.2736005517093732E-9</v>
      </c>
      <c r="U83" s="25">
        <f>SUM(T$16:T83)</f>
        <v>4.162814658112532E-7</v>
      </c>
      <c r="V83" s="25">
        <f t="shared" si="25"/>
        <v>-419.30937104130965</v>
      </c>
      <c r="W83" s="24"/>
      <c r="X83" s="24">
        <v>68</v>
      </c>
      <c r="Y83" s="29">
        <f t="shared" si="37"/>
        <v>16862.168967350419</v>
      </c>
      <c r="Z83" s="28">
        <f t="shared" si="38"/>
        <v>543887.48610592878</v>
      </c>
      <c r="AA83" s="29">
        <f t="shared" si="26"/>
        <v>3.8242646351946867E-3</v>
      </c>
      <c r="AB83" s="29">
        <f t="shared" si="39"/>
        <v>7.0313525000828282E-9</v>
      </c>
      <c r="AC83" s="29">
        <f>SUM(AB$16:AB83)</f>
        <v>3.9712121548443922E-7</v>
      </c>
      <c r="AD83" s="29">
        <f t="shared" si="27"/>
        <v>32.377477880356892</v>
      </c>
      <c r="AE83" s="28"/>
      <c r="AF83" s="28">
        <v>68</v>
      </c>
    </row>
    <row r="84" spans="1:32">
      <c r="A84" s="3">
        <f t="shared" si="28"/>
        <v>47200.000000002372</v>
      </c>
      <c r="B84" s="2">
        <f t="shared" si="29"/>
        <v>779245.06496662321</v>
      </c>
      <c r="C84" s="3">
        <f t="shared" si="20"/>
        <v>3.840572873934401E-3</v>
      </c>
      <c r="D84" s="3">
        <f t="shared" si="30"/>
        <v>4.9285815805569473E-9</v>
      </c>
      <c r="E84" s="3">
        <f>SUM(D$16:D84)</f>
        <v>3.4007212905842923E-7</v>
      </c>
      <c r="F84" s="3">
        <f t="shared" si="21"/>
        <v>-399.99999999995026</v>
      </c>
      <c r="G84" s="2"/>
      <c r="H84" s="2">
        <v>69</v>
      </c>
      <c r="I84" s="7">
        <f t="shared" si="31"/>
        <v>18720.277858350004</v>
      </c>
      <c r="J84" s="6">
        <f t="shared" si="32"/>
        <v>527148.72428461688</v>
      </c>
      <c r="K84" s="7">
        <f t="shared" si="22"/>
        <v>3.840572873934401E-3</v>
      </c>
      <c r="L84" s="7">
        <f t="shared" si="33"/>
        <v>7.2855585094061765E-9</v>
      </c>
      <c r="M84" s="7">
        <f>SUM(L$16:L84)</f>
        <v>4.2034329794602867E-7</v>
      </c>
      <c r="N84" s="7">
        <f t="shared" si="23"/>
        <v>235.04436095145624</v>
      </c>
      <c r="O84" s="6"/>
      <c r="P84" s="6">
        <v>69</v>
      </c>
      <c r="Q84" s="25">
        <f t="shared" si="34"/>
        <v>16770.887296863264</v>
      </c>
      <c r="R84" s="24">
        <f t="shared" si="35"/>
        <v>519321.24301709543</v>
      </c>
      <c r="S84" s="25">
        <f t="shared" si="24"/>
        <v>3.840572873934401E-3</v>
      </c>
      <c r="T84" s="25">
        <f t="shared" si="36"/>
        <v>7.395370256032399E-9</v>
      </c>
      <c r="U84" s="25">
        <f>SUM(T$16:T84)</f>
        <v>4.236768360672856E-7</v>
      </c>
      <c r="V84" s="25">
        <f t="shared" si="25"/>
        <v>274.35918700543203</v>
      </c>
      <c r="W84" s="24"/>
      <c r="X84" s="24">
        <v>69</v>
      </c>
      <c r="Y84" s="29">
        <f t="shared" si="37"/>
        <v>16894.546445230775</v>
      </c>
      <c r="Z84" s="28">
        <f t="shared" si="38"/>
        <v>544409.40176163556</v>
      </c>
      <c r="AA84" s="29">
        <f t="shared" si="26"/>
        <v>3.840572873934401E-3</v>
      </c>
      <c r="AB84" s="29">
        <f t="shared" si="39"/>
        <v>7.054567502888128E-9</v>
      </c>
      <c r="AC84" s="29">
        <f>SUM(AB$16:AB84)</f>
        <v>4.0417578298732734E-7</v>
      </c>
      <c r="AD84" s="29">
        <f t="shared" si="27"/>
        <v>417.64675792926221</v>
      </c>
      <c r="AE84" s="28"/>
      <c r="AF84" s="28">
        <v>69</v>
      </c>
    </row>
    <row r="85" spans="1:32">
      <c r="A85" s="3">
        <f t="shared" si="28"/>
        <v>47600.000000002321</v>
      </c>
      <c r="B85" s="2">
        <f t="shared" si="29"/>
        <v>782539.98480017832</v>
      </c>
      <c r="C85" s="3">
        <f t="shared" si="20"/>
        <v>3.8568121551354724E-3</v>
      </c>
      <c r="D85" s="3">
        <f t="shared" si="30"/>
        <v>4.9285815805569473E-9</v>
      </c>
      <c r="E85" s="3">
        <f>SUM(D$16:D85)</f>
        <v>3.4500071063898616E-7</v>
      </c>
      <c r="F85" s="3">
        <f t="shared" si="21"/>
        <v>399.9999999999406</v>
      </c>
      <c r="G85" s="2"/>
      <c r="H85" s="2">
        <v>70</v>
      </c>
      <c r="I85" s="7">
        <f t="shared" si="31"/>
        <v>18485.233497398549</v>
      </c>
      <c r="J85" s="6">
        <f t="shared" si="32"/>
        <v>523828.93605538248</v>
      </c>
      <c r="K85" s="7">
        <f t="shared" si="22"/>
        <v>3.8568121551354724E-3</v>
      </c>
      <c r="L85" s="7">
        <f t="shared" si="33"/>
        <v>7.3627321624853998E-9</v>
      </c>
      <c r="M85" s="7">
        <f>SUM(L$16:L85)</f>
        <v>4.2770603010851409E-7</v>
      </c>
      <c r="N85" s="7">
        <f t="shared" si="23"/>
        <v>454.11635324872219</v>
      </c>
      <c r="O85" s="6"/>
      <c r="P85" s="6">
        <v>70</v>
      </c>
      <c r="Q85" s="25">
        <f t="shared" si="34"/>
        <v>16496.528109857831</v>
      </c>
      <c r="R85" s="24">
        <f t="shared" si="35"/>
        <v>515055.87273365963</v>
      </c>
      <c r="S85" s="25">
        <f t="shared" si="24"/>
        <v>3.8568121551354724E-3</v>
      </c>
      <c r="T85" s="25">
        <f t="shared" si="36"/>
        <v>7.4881432468004629E-9</v>
      </c>
      <c r="U85" s="25">
        <f>SUM(T$16:T85)</f>
        <v>4.3116497931408608E-7</v>
      </c>
      <c r="V85" s="25">
        <f t="shared" si="25"/>
        <v>361.3781365603499</v>
      </c>
      <c r="W85" s="24"/>
      <c r="X85" s="24">
        <v>70</v>
      </c>
      <c r="Y85" s="29">
        <f t="shared" si="37"/>
        <v>16476.899687301513</v>
      </c>
      <c r="Z85" s="28">
        <f t="shared" si="38"/>
        <v>537638.17349577253</v>
      </c>
      <c r="AA85" s="29">
        <f t="shared" si="26"/>
        <v>3.8568121551354724E-3</v>
      </c>
      <c r="AB85" s="29">
        <f t="shared" si="39"/>
        <v>7.1736203738252575E-9</v>
      </c>
      <c r="AC85" s="29">
        <f>SUM(AB$16:AB85)</f>
        <v>4.1134940336115261E-7</v>
      </c>
      <c r="AD85" s="29">
        <f t="shared" si="27"/>
        <v>421.11299131871141</v>
      </c>
      <c r="AE85" s="28"/>
      <c r="AF85" s="28">
        <v>70</v>
      </c>
    </row>
    <row r="86" spans="1:32">
      <c r="A86" s="3">
        <f t="shared" si="28"/>
        <v>48000.000000002263</v>
      </c>
      <c r="B86" s="2">
        <f t="shared" si="29"/>
        <v>785821.0892736906</v>
      </c>
      <c r="C86" s="3">
        <f t="shared" si="20"/>
        <v>3.872983346207508E-3</v>
      </c>
      <c r="D86" s="3">
        <f t="shared" si="30"/>
        <v>4.9285815805569473E-9</v>
      </c>
      <c r="E86" s="3">
        <f>SUM(D$16:D86)</f>
        <v>3.4992929221954309E-7</v>
      </c>
      <c r="F86" s="3">
        <f t="shared" si="21"/>
        <v>-399.99999999993094</v>
      </c>
      <c r="G86" s="2"/>
      <c r="H86" s="2">
        <v>71</v>
      </c>
      <c r="I86" s="7">
        <f t="shared" si="31"/>
        <v>18939.349850647272</v>
      </c>
      <c r="J86" s="6">
        <f t="shared" si="32"/>
        <v>530224.20282103878</v>
      </c>
      <c r="K86" s="7">
        <f t="shared" si="22"/>
        <v>3.872983346207508E-3</v>
      </c>
      <c r="L86" s="7">
        <f t="shared" si="33"/>
        <v>7.3044257987497352E-9</v>
      </c>
      <c r="M86" s="7">
        <f>SUM(L$16:L86)</f>
        <v>4.350104559072638E-7</v>
      </c>
      <c r="N86" s="7">
        <f t="shared" si="23"/>
        <v>-129.80646649093148</v>
      </c>
      <c r="O86" s="6"/>
      <c r="P86" s="6">
        <v>71</v>
      </c>
      <c r="Q86" s="25">
        <f t="shared" si="34"/>
        <v>16857.906246418181</v>
      </c>
      <c r="R86" s="24">
        <f t="shared" si="35"/>
        <v>520666.79854976735</v>
      </c>
      <c r="S86" s="25">
        <f t="shared" si="24"/>
        <v>3.872983346207508E-3</v>
      </c>
      <c r="T86" s="25">
        <f t="shared" si="36"/>
        <v>7.4385064632411229E-9</v>
      </c>
      <c r="U86" s="25">
        <f>SUM(T$16:T86)</f>
        <v>4.3860348577732718E-7</v>
      </c>
      <c r="V86" s="25">
        <f t="shared" si="25"/>
        <v>-375.73217505545296</v>
      </c>
      <c r="W86" s="24"/>
      <c r="X86" s="24">
        <v>71</v>
      </c>
      <c r="Y86" s="29">
        <f t="shared" si="37"/>
        <v>16898.012678620224</v>
      </c>
      <c r="Z86" s="28">
        <f t="shared" si="38"/>
        <v>544465.24680225342</v>
      </c>
      <c r="AA86" s="29">
        <f t="shared" si="26"/>
        <v>3.872983346207508E-3</v>
      </c>
      <c r="AB86" s="29">
        <f t="shared" si="39"/>
        <v>7.1133710901738286E-9</v>
      </c>
      <c r="AC86" s="29">
        <f>SUM(AB$16:AB86)</f>
        <v>4.1846277445132643E-7</v>
      </c>
      <c r="AD86" s="29">
        <f t="shared" si="27"/>
        <v>-17.45423737166151</v>
      </c>
      <c r="AE86" s="28"/>
      <c r="AF86" s="28">
        <v>71</v>
      </c>
    </row>
    <row r="87" spans="1:32">
      <c r="A87" s="3">
        <f t="shared" si="28"/>
        <v>48400.000000002197</v>
      </c>
      <c r="B87" s="2">
        <f t="shared" si="29"/>
        <v>789088.55072388181</v>
      </c>
      <c r="C87" s="3">
        <f t="shared" si="20"/>
        <v>3.8890872965261004E-3</v>
      </c>
      <c r="D87" s="3">
        <f t="shared" si="30"/>
        <v>4.9285815805569473E-9</v>
      </c>
      <c r="E87" s="3">
        <f>SUM(D$16:D87)</f>
        <v>3.5485787380010002E-7</v>
      </c>
      <c r="F87" s="3">
        <f t="shared" si="21"/>
        <v>399.99999999992122</v>
      </c>
      <c r="G87" s="2"/>
      <c r="H87" s="2">
        <v>72</v>
      </c>
      <c r="I87" s="7">
        <f t="shared" si="31"/>
        <v>19069.156317138204</v>
      </c>
      <c r="J87" s="6">
        <f t="shared" si="32"/>
        <v>532038.12469266297</v>
      </c>
      <c r="K87" s="7">
        <f t="shared" si="22"/>
        <v>3.8890872965261004E-3</v>
      </c>
      <c r="L87" s="7">
        <f t="shared" si="33"/>
        <v>7.3097906259493523E-9</v>
      </c>
      <c r="M87" s="7">
        <f>SUM(L$16:L87)</f>
        <v>4.4232024653321317E-7</v>
      </c>
      <c r="N87" s="7">
        <f t="shared" si="23"/>
        <v>-497.31157053186695</v>
      </c>
      <c r="O87" s="6"/>
      <c r="P87" s="6">
        <v>72</v>
      </c>
      <c r="Q87" s="25">
        <f t="shared" si="34"/>
        <v>17233.638421473635</v>
      </c>
      <c r="R87" s="24">
        <f t="shared" si="35"/>
        <v>526437.18250007636</v>
      </c>
      <c r="S87" s="25">
        <f t="shared" si="24"/>
        <v>3.8890872965261004E-3</v>
      </c>
      <c r="T87" s="25">
        <f t="shared" si="36"/>
        <v>7.3875619462451938E-9</v>
      </c>
      <c r="U87" s="25">
        <f>SUM(T$16:T87)</f>
        <v>4.4599104772357236E-7</v>
      </c>
      <c r="V87" s="25">
        <f t="shared" si="25"/>
        <v>-333.68532030055536</v>
      </c>
      <c r="W87" s="24"/>
      <c r="X87" s="24">
        <v>72</v>
      </c>
      <c r="Y87" s="29">
        <f t="shared" si="37"/>
        <v>16915.466915991885</v>
      </c>
      <c r="Z87" s="28">
        <f t="shared" si="38"/>
        <v>544746.36781617836</v>
      </c>
      <c r="AA87" s="29">
        <f t="shared" si="26"/>
        <v>3.8890872965261004E-3</v>
      </c>
      <c r="AB87" s="29">
        <f t="shared" si="39"/>
        <v>7.1392624646897164E-9</v>
      </c>
      <c r="AC87" s="29">
        <f>SUM(AB$16:AB87)</f>
        <v>4.2560203691601613E-7</v>
      </c>
      <c r="AD87" s="29">
        <f t="shared" si="27"/>
        <v>-450.21158705507463</v>
      </c>
      <c r="AE87" s="28"/>
      <c r="AF87" s="28">
        <v>72</v>
      </c>
    </row>
    <row r="88" spans="1:32">
      <c r="A88" s="3">
        <f t="shared" si="28"/>
        <v>48800.000000002117</v>
      </c>
      <c r="B88" s="2">
        <f t="shared" si="29"/>
        <v>792342.53793403157</v>
      </c>
      <c r="C88" s="3">
        <f t="shared" si="20"/>
        <v>3.9051248379534122E-3</v>
      </c>
      <c r="D88" s="3">
        <f t="shared" si="30"/>
        <v>4.9285815805569473E-9</v>
      </c>
      <c r="E88" s="3">
        <f>SUM(D$16:D88)</f>
        <v>3.5978645538065695E-7</v>
      </c>
      <c r="F88" s="3">
        <f t="shared" si="21"/>
        <v>-399.99999999991149</v>
      </c>
      <c r="G88" s="2"/>
      <c r="H88" s="2">
        <v>73</v>
      </c>
      <c r="I88" s="7">
        <f t="shared" si="31"/>
        <v>18571.844746606337</v>
      </c>
      <c r="J88" s="6">
        <f t="shared" si="32"/>
        <v>525054.68359054811</v>
      </c>
      <c r="K88" s="7">
        <f t="shared" si="22"/>
        <v>3.9051248379534122E-3</v>
      </c>
      <c r="L88" s="7">
        <f t="shared" si="33"/>
        <v>7.4375583343976688E-9</v>
      </c>
      <c r="M88" s="7">
        <f>SUM(L$16:L88)</f>
        <v>4.4975780486761082E-7</v>
      </c>
      <c r="N88" s="7">
        <f t="shared" si="23"/>
        <v>94.035769307181837</v>
      </c>
      <c r="O88" s="6"/>
      <c r="P88" s="6">
        <v>73</v>
      </c>
      <c r="Q88" s="25">
        <f t="shared" si="34"/>
        <v>16899.95310117308</v>
      </c>
      <c r="R88" s="24">
        <f t="shared" si="35"/>
        <v>521315.71565041761</v>
      </c>
      <c r="S88" s="25">
        <f t="shared" si="24"/>
        <v>3.9051248379534122E-3</v>
      </c>
      <c r="T88" s="25">
        <f t="shared" si="36"/>
        <v>7.4909018100119964E-9</v>
      </c>
      <c r="U88" s="25">
        <f>SUM(T$16:T88)</f>
        <v>4.5348194953358437E-7</v>
      </c>
      <c r="V88" s="25">
        <f t="shared" si="25"/>
        <v>428.0259636085579</v>
      </c>
      <c r="W88" s="24"/>
      <c r="X88" s="24">
        <v>73</v>
      </c>
      <c r="Y88" s="29">
        <f t="shared" si="37"/>
        <v>16465.255328936812</v>
      </c>
      <c r="Z88" s="28">
        <f t="shared" si="38"/>
        <v>537448.16329511232</v>
      </c>
      <c r="AA88" s="29">
        <f t="shared" si="26"/>
        <v>3.9051248379534122E-3</v>
      </c>
      <c r="AB88" s="29">
        <f t="shared" si="39"/>
        <v>7.2660492762892031E-9</v>
      </c>
      <c r="AC88" s="29">
        <f>SUM(AB$16:AB88)</f>
        <v>4.3286808619230536E-7</v>
      </c>
      <c r="AD88" s="29">
        <f t="shared" si="27"/>
        <v>-319.26050974702304</v>
      </c>
      <c r="AE88" s="28"/>
      <c r="AF88" s="28">
        <v>73</v>
      </c>
    </row>
    <row r="89" spans="1:32">
      <c r="A89" s="3">
        <f t="shared" si="28"/>
        <v>49200.00000000203</v>
      </c>
      <c r="B89" s="2">
        <f t="shared" si="29"/>
        <v>795583.21623571741</v>
      </c>
      <c r="C89" s="3">
        <f t="shared" si="20"/>
        <v>3.9210967853396117E-3</v>
      </c>
      <c r="D89" s="3">
        <f t="shared" si="30"/>
        <v>4.9285815805569473E-9</v>
      </c>
      <c r="E89" s="3">
        <f>SUM(D$16:D89)</f>
        <v>3.6471503696121388E-7</v>
      </c>
      <c r="F89" s="3">
        <f t="shared" si="21"/>
        <v>399.99999999990183</v>
      </c>
      <c r="G89" s="2"/>
      <c r="H89" s="2">
        <v>74</v>
      </c>
      <c r="I89" s="7">
        <f t="shared" si="31"/>
        <v>18477.808977299155</v>
      </c>
      <c r="J89" s="6">
        <f t="shared" si="32"/>
        <v>523723.7285917704</v>
      </c>
      <c r="K89" s="7">
        <f t="shared" si="22"/>
        <v>3.9210967853396117E-3</v>
      </c>
      <c r="L89" s="7">
        <f t="shared" si="33"/>
        <v>7.4869565216816997E-9</v>
      </c>
      <c r="M89" s="7">
        <f>SUM(L$16:L89)</f>
        <v>4.5724476138929253E-7</v>
      </c>
      <c r="N89" s="7">
        <f t="shared" si="23"/>
        <v>466.3239449168176</v>
      </c>
      <c r="O89" s="6"/>
      <c r="P89" s="6">
        <v>74</v>
      </c>
      <c r="Q89" s="25">
        <f t="shared" si="34"/>
        <v>16471.927137564522</v>
      </c>
      <c r="R89" s="24">
        <f t="shared" si="35"/>
        <v>514671.68271933281</v>
      </c>
      <c r="S89" s="25">
        <f t="shared" si="24"/>
        <v>3.9210967853396117E-3</v>
      </c>
      <c r="T89" s="25">
        <f t="shared" si="36"/>
        <v>7.6186371175931063E-9</v>
      </c>
      <c r="U89" s="25">
        <f>SUM(T$16:T89)</f>
        <v>4.6110058665117746E-7</v>
      </c>
      <c r="V89" s="25">
        <f t="shared" si="25"/>
        <v>55.629922582442859</v>
      </c>
      <c r="W89" s="24"/>
      <c r="X89" s="24">
        <v>74</v>
      </c>
      <c r="Y89" s="29">
        <f t="shared" si="37"/>
        <v>16784.515838683834</v>
      </c>
      <c r="Z89" s="28">
        <f t="shared" si="38"/>
        <v>542633.69421156845</v>
      </c>
      <c r="AA89" s="29">
        <f t="shared" si="26"/>
        <v>3.9210967853396117E-3</v>
      </c>
      <c r="AB89" s="29">
        <f t="shared" si="39"/>
        <v>7.2260473818104041E-9</v>
      </c>
      <c r="AC89" s="29">
        <f>SUM(AB$16:AB89)</f>
        <v>4.4009413357411578E-7</v>
      </c>
      <c r="AD89" s="29">
        <f t="shared" si="27"/>
        <v>265.25705396894381</v>
      </c>
      <c r="AE89" s="28"/>
      <c r="AF89" s="28">
        <v>74</v>
      </c>
    </row>
    <row r="90" spans="1:32">
      <c r="A90" s="3">
        <f t="shared" si="28"/>
        <v>49600.000000001935</v>
      </c>
      <c r="B90" s="2">
        <f t="shared" si="29"/>
        <v>798810.74760683719</v>
      </c>
      <c r="C90" s="3">
        <f t="shared" si="20"/>
        <v>3.937003937005982E-3</v>
      </c>
      <c r="D90" s="3">
        <f t="shared" si="30"/>
        <v>4.9285815805569473E-9</v>
      </c>
      <c r="E90" s="3">
        <f>SUM(D$16:D90)</f>
        <v>3.6964361854177081E-7</v>
      </c>
      <c r="F90" s="3">
        <f t="shared" si="21"/>
        <v>-399.99999999989211</v>
      </c>
      <c r="G90" s="2"/>
      <c r="H90" s="2">
        <v>75</v>
      </c>
      <c r="I90" s="7">
        <f t="shared" si="31"/>
        <v>18944.132922215973</v>
      </c>
      <c r="J90" s="6">
        <f t="shared" si="32"/>
        <v>530291.15179840021</v>
      </c>
      <c r="K90" s="7">
        <f t="shared" si="22"/>
        <v>3.937003937005982E-3</v>
      </c>
      <c r="L90" s="7">
        <f t="shared" si="33"/>
        <v>7.424230865731483E-9</v>
      </c>
      <c r="M90" s="7">
        <f>SUM(L$16:L90)</f>
        <v>4.6466899225502403E-7</v>
      </c>
      <c r="N90" s="7">
        <f t="shared" si="23"/>
        <v>-208.01649135098106</v>
      </c>
      <c r="O90" s="6"/>
      <c r="P90" s="6">
        <v>75</v>
      </c>
      <c r="Q90" s="25">
        <f t="shared" si="34"/>
        <v>16527.557060146966</v>
      </c>
      <c r="R90" s="24">
        <f t="shared" si="35"/>
        <v>515540.03930808691</v>
      </c>
      <c r="S90" s="25">
        <f t="shared" si="24"/>
        <v>3.937003937005982E-3</v>
      </c>
      <c r="T90" s="25">
        <f t="shared" si="36"/>
        <v>7.6366598844386299E-9</v>
      </c>
      <c r="U90" s="25">
        <f>SUM(T$16:T90)</f>
        <v>4.6873724653561611E-7</v>
      </c>
      <c r="V90" s="25">
        <f t="shared" si="25"/>
        <v>-468.87591134692099</v>
      </c>
      <c r="W90" s="24"/>
      <c r="X90" s="24">
        <v>75</v>
      </c>
      <c r="Y90" s="29">
        <f t="shared" si="37"/>
        <v>17049.772892652778</v>
      </c>
      <c r="Z90" s="28">
        <f t="shared" si="38"/>
        <v>546904.68960904935</v>
      </c>
      <c r="AA90" s="29">
        <f t="shared" si="26"/>
        <v>3.937003937005982E-3</v>
      </c>
      <c r="AB90" s="29">
        <f t="shared" si="39"/>
        <v>7.1987020989348608E-9</v>
      </c>
      <c r="AC90" s="29">
        <f>SUM(AB$16:AB90)</f>
        <v>4.4729283567305062E-7</v>
      </c>
      <c r="AD90" s="29">
        <f t="shared" si="27"/>
        <v>491.19924463614501</v>
      </c>
      <c r="AE90" s="28"/>
      <c r="AF90" s="28">
        <v>75</v>
      </c>
    </row>
    <row r="91" spans="1:32">
      <c r="A91" s="3">
        <f t="shared" si="28"/>
        <v>50000.000000001826</v>
      </c>
      <c r="B91" s="2">
        <f t="shared" si="29"/>
        <v>802025.29076608305</v>
      </c>
      <c r="C91" s="3">
        <f t="shared" si="20"/>
        <v>3.9528470752105468E-3</v>
      </c>
      <c r="D91" s="3">
        <f t="shared" si="30"/>
        <v>4.9285815805569473E-9</v>
      </c>
      <c r="E91" s="3">
        <f>SUM(D$16:D91)</f>
        <v>3.7457220012232774E-7</v>
      </c>
      <c r="F91" s="3">
        <f t="shared" si="21"/>
        <v>399.99999999988239</v>
      </c>
      <c r="G91" s="2"/>
      <c r="H91" s="2">
        <v>76</v>
      </c>
      <c r="I91" s="7">
        <f t="shared" si="31"/>
        <v>19152.149413566953</v>
      </c>
      <c r="J91" s="6">
        <f t="shared" si="32"/>
        <v>533194.64025509695</v>
      </c>
      <c r="K91" s="7">
        <f t="shared" si="22"/>
        <v>3.9528470752105468E-3</v>
      </c>
      <c r="L91" s="7">
        <f t="shared" si="33"/>
        <v>7.4135161473479579E-9</v>
      </c>
      <c r="M91" s="7">
        <f>SUM(L$16:L91)</f>
        <v>4.7208250840237201E-7</v>
      </c>
      <c r="N91" s="7">
        <f t="shared" si="23"/>
        <v>-446.11090305001636</v>
      </c>
      <c r="O91" s="6"/>
      <c r="P91" s="6">
        <v>76</v>
      </c>
      <c r="Q91" s="25">
        <f t="shared" si="34"/>
        <v>16996.432971493887</v>
      </c>
      <c r="R91" s="24">
        <f t="shared" si="35"/>
        <v>522801.66334317799</v>
      </c>
      <c r="S91" s="25">
        <f t="shared" si="24"/>
        <v>3.9528470752105468E-3</v>
      </c>
      <c r="T91" s="25">
        <f t="shared" si="36"/>
        <v>7.5608923084389936E-9</v>
      </c>
      <c r="U91" s="25">
        <f>SUM(T$16:T91)</f>
        <v>4.7629813884405512E-7</v>
      </c>
      <c r="V91" s="25">
        <f t="shared" si="25"/>
        <v>312.83741110330618</v>
      </c>
      <c r="W91" s="24"/>
      <c r="X91" s="24">
        <v>76</v>
      </c>
      <c r="Y91" s="29">
        <f t="shared" si="37"/>
        <v>16558.573648016634</v>
      </c>
      <c r="Z91" s="28">
        <f t="shared" si="38"/>
        <v>538969.02938918164</v>
      </c>
      <c r="AA91" s="29">
        <f t="shared" si="26"/>
        <v>3.9528470752105468E-3</v>
      </c>
      <c r="AB91" s="29">
        <f t="shared" si="39"/>
        <v>7.3340894553632208E-9</v>
      </c>
      <c r="AC91" s="29">
        <f>SUM(AB$16:AB91)</f>
        <v>4.5462692512841385E-7</v>
      </c>
      <c r="AD91" s="29">
        <f t="shared" si="27"/>
        <v>-37.710251076514588</v>
      </c>
      <c r="AE91" s="28"/>
      <c r="AF91" s="28">
        <v>76</v>
      </c>
    </row>
    <row r="92" spans="1:32">
      <c r="A92" s="3">
        <f t="shared" si="28"/>
        <v>50400.00000000171</v>
      </c>
      <c r="B92" s="2">
        <f t="shared" si="29"/>
        <v>805227.00126401975</v>
      </c>
      <c r="C92" s="3">
        <f t="shared" si="20"/>
        <v>3.9686269665969529E-3</v>
      </c>
      <c r="D92" s="3">
        <f t="shared" si="30"/>
        <v>4.9285815805569465E-9</v>
      </c>
      <c r="E92" s="3">
        <f>SUM(D$16:D92)</f>
        <v>3.7950078170288467E-7</v>
      </c>
      <c r="F92" s="3">
        <f t="shared" si="21"/>
        <v>-399.99999999990683</v>
      </c>
      <c r="G92" s="2"/>
      <c r="H92" s="2">
        <v>77</v>
      </c>
      <c r="I92" s="7">
        <f t="shared" si="31"/>
        <v>18706.038510516937</v>
      </c>
      <c r="J92" s="6">
        <f t="shared" si="32"/>
        <v>526948.20156722993</v>
      </c>
      <c r="K92" s="7">
        <f t="shared" si="22"/>
        <v>3.9686269665969529E-3</v>
      </c>
      <c r="L92" s="7">
        <f t="shared" si="33"/>
        <v>7.5313417045425131E-9</v>
      </c>
      <c r="M92" s="7">
        <f>SUM(L$16:L92)</f>
        <v>4.7961385010691449E-7</v>
      </c>
      <c r="N92" s="7">
        <f t="shared" si="23"/>
        <v>334.67950264304994</v>
      </c>
      <c r="O92" s="6"/>
      <c r="P92" s="6">
        <v>77</v>
      </c>
      <c r="Q92" s="25">
        <f t="shared" si="34"/>
        <v>17309.270382597191</v>
      </c>
      <c r="R92" s="24">
        <f t="shared" si="35"/>
        <v>527591.08533103496</v>
      </c>
      <c r="S92" s="25">
        <f t="shared" si="24"/>
        <v>3.9686269665969529E-3</v>
      </c>
      <c r="T92" s="25">
        <f t="shared" si="36"/>
        <v>7.522164564450238E-9</v>
      </c>
      <c r="U92" s="25">
        <f>SUM(T$16:T92)</f>
        <v>4.8382030340850534E-7</v>
      </c>
      <c r="V92" s="25">
        <f t="shared" si="25"/>
        <v>301.62046926848882</v>
      </c>
      <c r="W92" s="24"/>
      <c r="X92" s="24">
        <v>77</v>
      </c>
      <c r="Y92" s="29">
        <f t="shared" si="37"/>
        <v>16520.86339694012</v>
      </c>
      <c r="Z92" s="28">
        <f t="shared" si="38"/>
        <v>538354.95951767138</v>
      </c>
      <c r="AA92" s="29">
        <f t="shared" si="26"/>
        <v>3.9686269665969529E-3</v>
      </c>
      <c r="AB92" s="29">
        <f t="shared" si="39"/>
        <v>7.3717663345250254E-9</v>
      </c>
      <c r="AC92" s="29">
        <f>SUM(AB$16:AB92)</f>
        <v>4.6199869146293887E-7</v>
      </c>
      <c r="AD92" s="29">
        <f t="shared" si="27"/>
        <v>-499.69147175810554</v>
      </c>
      <c r="AE92" s="28"/>
      <c r="AF92" s="28">
        <v>77</v>
      </c>
    </row>
    <row r="93" spans="1:32">
      <c r="A93" s="3">
        <f t="shared" si="28"/>
        <v>50800.000000001615</v>
      </c>
      <c r="B93" s="2">
        <f t="shared" si="29"/>
        <v>808416.03157091804</v>
      </c>
      <c r="C93" s="3">
        <f t="shared" si="20"/>
        <v>3.9843443626273699E-3</v>
      </c>
      <c r="D93" s="3">
        <f t="shared" si="30"/>
        <v>4.9285815805569465E-9</v>
      </c>
      <c r="E93" s="3">
        <f>SUM(D$16:D93)</f>
        <v>3.844293632834416E-7</v>
      </c>
      <c r="F93" s="3">
        <f t="shared" si="21"/>
        <v>399.99999999989711</v>
      </c>
      <c r="G93" s="2"/>
      <c r="H93" s="2">
        <v>78</v>
      </c>
      <c r="I93" s="7">
        <f t="shared" si="31"/>
        <v>18371.359007873889</v>
      </c>
      <c r="J93" s="6">
        <f t="shared" si="32"/>
        <v>522212.97314873373</v>
      </c>
      <c r="K93" s="7">
        <f t="shared" si="22"/>
        <v>3.9843443626273699E-3</v>
      </c>
      <c r="L93" s="7">
        <f t="shared" si="33"/>
        <v>7.6297307181079379E-9</v>
      </c>
      <c r="M93" s="7">
        <f>SUM(L$16:L93)</f>
        <v>4.8724358082502246E-7</v>
      </c>
      <c r="N93" s="7">
        <f t="shared" si="23"/>
        <v>187.55414002388329</v>
      </c>
      <c r="O93" s="6"/>
      <c r="P93" s="6">
        <v>78</v>
      </c>
      <c r="Q93" s="25">
        <f t="shared" si="34"/>
        <v>17007.649913328703</v>
      </c>
      <c r="R93" s="24">
        <f t="shared" si="35"/>
        <v>522974.14861228236</v>
      </c>
      <c r="S93" s="25">
        <f t="shared" si="24"/>
        <v>3.9843443626273699E-3</v>
      </c>
      <c r="T93" s="25">
        <f t="shared" si="36"/>
        <v>7.6186258406842317E-9</v>
      </c>
      <c r="U93" s="25">
        <f>SUM(T$16:T93)</f>
        <v>4.9143892924918962E-7</v>
      </c>
      <c r="V93" s="25">
        <f t="shared" si="25"/>
        <v>-488.39660773550077</v>
      </c>
      <c r="W93" s="24"/>
      <c r="X93" s="24">
        <v>78</v>
      </c>
      <c r="Y93" s="29">
        <f t="shared" si="37"/>
        <v>17020.554868698226</v>
      </c>
      <c r="Z93" s="28">
        <f t="shared" si="38"/>
        <v>546435.87614564598</v>
      </c>
      <c r="AA93" s="29">
        <f t="shared" si="26"/>
        <v>3.9843443626273699E-3</v>
      </c>
      <c r="AB93" s="29">
        <f t="shared" si="39"/>
        <v>7.2915131245251371E-9</v>
      </c>
      <c r="AC93" s="29">
        <f>SUM(AB$16:AB93)</f>
        <v>4.6929020458746403E-7</v>
      </c>
      <c r="AD93" s="29">
        <f t="shared" si="27"/>
        <v>-79.014613147320489</v>
      </c>
      <c r="AE93" s="28"/>
      <c r="AF93" s="28">
        <v>78</v>
      </c>
    </row>
    <row r="94" spans="1:32">
      <c r="A94" s="3">
        <f t="shared" si="28"/>
        <v>51200.000000001513</v>
      </c>
      <c r="B94" s="2">
        <f t="shared" si="29"/>
        <v>811592.53116147965</v>
      </c>
      <c r="C94" s="3">
        <f t="shared" si="20"/>
        <v>4.0000000000000582E-3</v>
      </c>
      <c r="D94" s="3">
        <f t="shared" si="30"/>
        <v>4.9285815805569465E-9</v>
      </c>
      <c r="E94" s="3">
        <f>SUM(D$16:D94)</f>
        <v>3.8935794486399853E-7</v>
      </c>
      <c r="F94" s="3">
        <f t="shared" si="21"/>
        <v>-399.99999999988739</v>
      </c>
      <c r="G94" s="2"/>
      <c r="H94" s="2">
        <v>79</v>
      </c>
      <c r="I94" s="7">
        <f t="shared" si="31"/>
        <v>18558.913147897772</v>
      </c>
      <c r="J94" s="6">
        <f t="shared" si="32"/>
        <v>524871.85364262119</v>
      </c>
      <c r="K94" s="7">
        <f t="shared" si="22"/>
        <v>4.0000000000000582E-3</v>
      </c>
      <c r="L94" s="7">
        <f t="shared" si="33"/>
        <v>7.6209077934737365E-9</v>
      </c>
      <c r="M94" s="7">
        <f>SUM(L$16:L94)</f>
        <v>4.9486448861849621E-7</v>
      </c>
      <c r="N94" s="7">
        <f t="shared" si="23"/>
        <v>-499.33575313705722</v>
      </c>
      <c r="O94" s="6"/>
      <c r="P94" s="6">
        <v>79</v>
      </c>
      <c r="Q94" s="25">
        <f t="shared" si="34"/>
        <v>16519.253305593204</v>
      </c>
      <c r="R94" s="24">
        <f t="shared" si="35"/>
        <v>515410.5145461408</v>
      </c>
      <c r="S94" s="25">
        <f t="shared" si="24"/>
        <v>4.0000000000000582E-3</v>
      </c>
      <c r="T94" s="25">
        <f t="shared" si="36"/>
        <v>7.7608040331159537E-9</v>
      </c>
      <c r="U94" s="25">
        <f>SUM(T$16:T94)</f>
        <v>4.9919973328230561E-7</v>
      </c>
      <c r="V94" s="25">
        <f t="shared" si="25"/>
        <v>234.30988039875692</v>
      </c>
      <c r="W94" s="24"/>
      <c r="X94" s="24">
        <v>79</v>
      </c>
      <c r="Y94" s="29">
        <f t="shared" si="37"/>
        <v>16941.540255550906</v>
      </c>
      <c r="Z94" s="28">
        <f t="shared" si="38"/>
        <v>545166.03958984138</v>
      </c>
      <c r="AA94" s="29">
        <f t="shared" si="26"/>
        <v>4.0000000000000582E-3</v>
      </c>
      <c r="AB94" s="29">
        <f t="shared" si="39"/>
        <v>7.3372141870933117E-9</v>
      </c>
      <c r="AC94" s="29">
        <f>SUM(AB$16:AB94)</f>
        <v>4.7662741877455732E-7</v>
      </c>
      <c r="AD94" s="29">
        <f t="shared" si="27"/>
        <v>482.52949127316327</v>
      </c>
      <c r="AE94" s="28"/>
      <c r="AF94" s="28">
        <v>79</v>
      </c>
    </row>
    <row r="95" spans="1:32">
      <c r="A95" s="3">
        <f t="shared" si="28"/>
        <v>51600.000000001404</v>
      </c>
      <c r="B95" s="2">
        <f t="shared" si="29"/>
        <v>814756.64659659157</v>
      </c>
      <c r="C95" s="3">
        <f t="shared" si="20"/>
        <v>4.0155946010523068E-3</v>
      </c>
      <c r="D95" s="3">
        <f t="shared" si="30"/>
        <v>4.9285815805569465E-9</v>
      </c>
      <c r="E95" s="3">
        <f>SUM(D$16:D95)</f>
        <v>3.9428652644455547E-7</v>
      </c>
      <c r="F95" s="3">
        <f t="shared" si="21"/>
        <v>399.99999999987767</v>
      </c>
      <c r="G95" s="2"/>
      <c r="H95" s="2">
        <v>80</v>
      </c>
      <c r="I95" s="7">
        <f t="shared" si="31"/>
        <v>19058.248901034829</v>
      </c>
      <c r="J95" s="6">
        <f t="shared" si="32"/>
        <v>531885.94199535123</v>
      </c>
      <c r="K95" s="7">
        <f t="shared" si="22"/>
        <v>4.0155946010523068E-3</v>
      </c>
      <c r="L95" s="7">
        <f t="shared" si="33"/>
        <v>7.5497287745337768E-9</v>
      </c>
      <c r="M95" s="7">
        <f>SUM(L$16:L95)</f>
        <v>5.0241421739303002E-7</v>
      </c>
      <c r="N95" s="7">
        <f t="shared" si="23"/>
        <v>172.15486152781529</v>
      </c>
      <c r="O95" s="6"/>
      <c r="P95" s="6">
        <v>80</v>
      </c>
      <c r="Q95" s="25">
        <f t="shared" si="34"/>
        <v>16284.943425194446</v>
      </c>
      <c r="R95" s="24">
        <f t="shared" si="35"/>
        <v>511742.15633024438</v>
      </c>
      <c r="S95" s="25">
        <f t="shared" si="24"/>
        <v>4.0155946010523068E-3</v>
      </c>
      <c r="T95" s="25">
        <f t="shared" si="36"/>
        <v>7.846909916213564E-9</v>
      </c>
      <c r="U95" s="25">
        <f>SUM(T$16:T95)</f>
        <v>5.0704664319851919E-7</v>
      </c>
      <c r="V95" s="25">
        <f t="shared" si="25"/>
        <v>106.58886488565368</v>
      </c>
      <c r="W95" s="24"/>
      <c r="X95" s="24">
        <v>80</v>
      </c>
      <c r="Y95" s="29">
        <f t="shared" si="37"/>
        <v>16459.010764277744</v>
      </c>
      <c r="Z95" s="28">
        <f t="shared" si="38"/>
        <v>537346.23811967799</v>
      </c>
      <c r="AA95" s="29">
        <f t="shared" si="26"/>
        <v>4.0155946010523068E-3</v>
      </c>
      <c r="AB95" s="29">
        <f t="shared" si="39"/>
        <v>7.4730114704142613E-9</v>
      </c>
      <c r="AC95" s="29">
        <f>SUM(AB$16:AB95)</f>
        <v>4.8410043024497159E-7</v>
      </c>
      <c r="AD95" s="29">
        <f t="shared" si="27"/>
        <v>55.823551859806926</v>
      </c>
      <c r="AE95" s="28"/>
      <c r="AF95" s="28">
        <v>80</v>
      </c>
    </row>
    <row r="96" spans="1:32">
      <c r="A96" s="3">
        <f t="shared" si="28"/>
        <v>52000.000000001281</v>
      </c>
      <c r="B96" s="2">
        <f t="shared" si="29"/>
        <v>817908.52160223201</v>
      </c>
      <c r="C96" s="3">
        <f t="shared" si="20"/>
        <v>4.0311288741493242E-3</v>
      </c>
      <c r="D96" s="3">
        <f t="shared" si="30"/>
        <v>4.9285815805569465E-9</v>
      </c>
      <c r="E96" s="3">
        <f>SUM(D$16:D96)</f>
        <v>3.992151080251124E-7</v>
      </c>
      <c r="F96" s="3">
        <f t="shared" si="21"/>
        <v>-399.99999999986795</v>
      </c>
      <c r="G96" s="2"/>
      <c r="H96" s="2">
        <v>81</v>
      </c>
      <c r="I96" s="7">
        <f t="shared" si="31"/>
        <v>19230.403762562644</v>
      </c>
      <c r="J96" s="6">
        <f t="shared" si="32"/>
        <v>534282.82791112806</v>
      </c>
      <c r="K96" s="7">
        <f t="shared" si="22"/>
        <v>4.0311288741493242E-3</v>
      </c>
      <c r="L96" s="7">
        <f t="shared" si="33"/>
        <v>7.5449343747575162E-9</v>
      </c>
      <c r="M96" s="7">
        <f>SUM(L$16:L96)</f>
        <v>5.0995915176778755E-7</v>
      </c>
      <c r="N96" s="7">
        <f t="shared" si="23"/>
        <v>400.3639259145001</v>
      </c>
      <c r="O96" s="6"/>
      <c r="P96" s="6">
        <v>81</v>
      </c>
      <c r="Q96" s="25">
        <f t="shared" si="34"/>
        <v>16391.5322900801</v>
      </c>
      <c r="R96" s="24">
        <f t="shared" si="35"/>
        <v>513414.16251561837</v>
      </c>
      <c r="S96" s="25">
        <f t="shared" si="24"/>
        <v>4.0311288741493242E-3</v>
      </c>
      <c r="T96" s="25">
        <f t="shared" si="36"/>
        <v>7.8516121456363106E-9</v>
      </c>
      <c r="U96" s="25">
        <f>SUM(T$16:T96)</f>
        <v>5.1489825534415548E-7</v>
      </c>
      <c r="V96" s="25">
        <f t="shared" si="25"/>
        <v>-394.25679862965762</v>
      </c>
      <c r="W96" s="24"/>
      <c r="X96" s="24">
        <v>81</v>
      </c>
      <c r="Y96" s="29">
        <f t="shared" si="37"/>
        <v>16514.834316137552</v>
      </c>
      <c r="Z96" s="28">
        <f t="shared" si="38"/>
        <v>538256.71762635559</v>
      </c>
      <c r="AA96" s="29">
        <f t="shared" si="26"/>
        <v>4.0311288741493242E-3</v>
      </c>
      <c r="AB96" s="29">
        <f t="shared" si="39"/>
        <v>7.4892309601375634E-9</v>
      </c>
      <c r="AC96" s="29">
        <f>SUM(AB$16:AB96)</f>
        <v>4.915896612051092E-7</v>
      </c>
      <c r="AD96" s="29">
        <f t="shared" si="27"/>
        <v>-498.69073762177999</v>
      </c>
      <c r="AE96" s="28"/>
      <c r="AF96" s="28">
        <v>81</v>
      </c>
    </row>
    <row r="97" spans="1:32">
      <c r="A97" s="3">
        <f t="shared" si="28"/>
        <v>52400.00000000115</v>
      </c>
      <c r="B97" s="2">
        <f t="shared" si="29"/>
        <v>821048.29714565165</v>
      </c>
      <c r="C97" s="3">
        <f t="shared" si="20"/>
        <v>4.0466035140597056E-3</v>
      </c>
      <c r="D97" s="3">
        <f t="shared" si="30"/>
        <v>4.9285815805569465E-9</v>
      </c>
      <c r="E97" s="3">
        <f>SUM(D$16:D97)</f>
        <v>4.0414368960566933E-7</v>
      </c>
      <c r="F97" s="3">
        <f t="shared" si="21"/>
        <v>399.99999999982418</v>
      </c>
      <c r="G97" s="2"/>
      <c r="H97" s="2">
        <v>82</v>
      </c>
      <c r="I97" s="7">
        <f t="shared" si="31"/>
        <v>18830.039836648146</v>
      </c>
      <c r="J97" s="6">
        <f t="shared" si="32"/>
        <v>528691.87234995083</v>
      </c>
      <c r="K97" s="7">
        <f t="shared" si="22"/>
        <v>4.0466035140597056E-3</v>
      </c>
      <c r="L97" s="7">
        <f t="shared" si="33"/>
        <v>7.6539922886901972E-9</v>
      </c>
      <c r="M97" s="7">
        <f>SUM(L$16:L97)</f>
        <v>5.1761314405647778E-7</v>
      </c>
      <c r="N97" s="7">
        <f t="shared" si="23"/>
        <v>-454.65415064930062</v>
      </c>
      <c r="O97" s="6"/>
      <c r="P97" s="6">
        <v>82</v>
      </c>
      <c r="Q97" s="25">
        <f t="shared" si="34"/>
        <v>16785.789088709756</v>
      </c>
      <c r="R97" s="24">
        <f t="shared" si="35"/>
        <v>519551.91354178189</v>
      </c>
      <c r="S97" s="25">
        <f t="shared" si="24"/>
        <v>4.0466035140597056E-3</v>
      </c>
      <c r="T97" s="25">
        <f t="shared" si="36"/>
        <v>7.788641343795727E-9</v>
      </c>
      <c r="U97" s="25">
        <f>SUM(T$16:T97)</f>
        <v>5.2268689668795115E-7</v>
      </c>
      <c r="V97" s="25">
        <f t="shared" si="25"/>
        <v>494.26752132420449</v>
      </c>
      <c r="W97" s="24"/>
      <c r="X97" s="24">
        <v>82</v>
      </c>
      <c r="Y97" s="29">
        <f t="shared" si="37"/>
        <v>17013.525053759331</v>
      </c>
      <c r="Z97" s="28">
        <f t="shared" si="38"/>
        <v>546323.02025364072</v>
      </c>
      <c r="AA97" s="29">
        <f t="shared" si="26"/>
        <v>4.0466035140597056E-3</v>
      </c>
      <c r="AB97" s="29">
        <f t="shared" si="39"/>
        <v>7.4069796879161228E-9</v>
      </c>
      <c r="AC97" s="29">
        <f>SUM(AB$16:AB97)</f>
        <v>4.9899664089302535E-7</v>
      </c>
      <c r="AD97" s="29">
        <f t="shared" si="27"/>
        <v>49.598425881467037</v>
      </c>
      <c r="AE97" s="28"/>
      <c r="AF97" s="28">
        <v>82</v>
      </c>
    </row>
    <row r="98" spans="1:32">
      <c r="A98" s="3">
        <f t="shared" si="28"/>
        <v>52800.000000000975</v>
      </c>
      <c r="B98" s="2">
        <f t="shared" si="29"/>
        <v>824176.11150894151</v>
      </c>
      <c r="C98" s="3">
        <f t="shared" si="20"/>
        <v>4.0620192023180174E-3</v>
      </c>
      <c r="D98" s="3">
        <f t="shared" si="30"/>
        <v>4.9285815805569465E-9</v>
      </c>
      <c r="E98" s="3">
        <f>SUM(D$16:D98)</f>
        <v>4.0907227118622626E-7</v>
      </c>
      <c r="F98" s="3">
        <f t="shared" si="21"/>
        <v>-399.99999999981446</v>
      </c>
      <c r="G98" s="2"/>
      <c r="H98" s="2">
        <v>83</v>
      </c>
      <c r="I98" s="7">
        <f t="shared" si="31"/>
        <v>18375.385685998845</v>
      </c>
      <c r="J98" s="6">
        <f t="shared" si="32"/>
        <v>522270.19995334832</v>
      </c>
      <c r="K98" s="7">
        <f t="shared" si="22"/>
        <v>4.0620192023180174E-3</v>
      </c>
      <c r="L98" s="7">
        <f t="shared" si="33"/>
        <v>7.7776200952703334E-9</v>
      </c>
      <c r="M98" s="7">
        <f>SUM(L$16:L98)</f>
        <v>5.2539076415174811E-7</v>
      </c>
      <c r="N98" s="7">
        <f t="shared" si="23"/>
        <v>150.89227968477414</v>
      </c>
      <c r="O98" s="6"/>
      <c r="P98" s="6">
        <v>83</v>
      </c>
      <c r="Q98" s="25">
        <f t="shared" si="34"/>
        <v>17280.05661003396</v>
      </c>
      <c r="R98" s="24">
        <f t="shared" si="35"/>
        <v>527145.67560465378</v>
      </c>
      <c r="S98" s="25">
        <f t="shared" si="24"/>
        <v>4.0620192023180174E-3</v>
      </c>
      <c r="T98" s="25">
        <f t="shared" si="36"/>
        <v>7.7056862842680924E-9</v>
      </c>
      <c r="U98" s="25">
        <f>SUM(T$16:T98)</f>
        <v>5.3039258297221925E-7</v>
      </c>
      <c r="V98" s="25">
        <f t="shared" si="25"/>
        <v>-215.95674975586036</v>
      </c>
      <c r="W98" s="24"/>
      <c r="X98" s="24">
        <v>83</v>
      </c>
      <c r="Y98" s="29">
        <f t="shared" si="37"/>
        <v>17063.123479640799</v>
      </c>
      <c r="Z98" s="28">
        <f t="shared" si="38"/>
        <v>547118.77075558144</v>
      </c>
      <c r="AA98" s="29">
        <f t="shared" si="26"/>
        <v>4.0620192023180174E-3</v>
      </c>
      <c r="AB98" s="29">
        <f t="shared" si="39"/>
        <v>7.4243828204034955E-9</v>
      </c>
      <c r="AC98" s="29">
        <f>SUM(AB$16:AB98)</f>
        <v>5.0642102371342881E-7</v>
      </c>
      <c r="AD98" s="29">
        <f t="shared" si="27"/>
        <v>493.64413541195387</v>
      </c>
      <c r="AE98" s="28"/>
      <c r="AF98" s="28">
        <v>83</v>
      </c>
    </row>
    <row r="99" spans="1:32">
      <c r="A99" s="3">
        <f t="shared" si="28"/>
        <v>53200.000000000786</v>
      </c>
      <c r="B99" s="2">
        <f t="shared" si="29"/>
        <v>827292.10036009888</v>
      </c>
      <c r="C99" s="3">
        <f t="shared" si="20"/>
        <v>4.0773766075750525E-3</v>
      </c>
      <c r="D99" s="3">
        <f t="shared" si="30"/>
        <v>4.9285815805569473E-9</v>
      </c>
      <c r="E99" s="3">
        <f>SUM(D$16:D99)</f>
        <v>4.1400085276678319E-7</v>
      </c>
      <c r="F99" s="3">
        <f t="shared" si="21"/>
        <v>399.9999999998048</v>
      </c>
      <c r="G99" s="2"/>
      <c r="H99" s="2">
        <v>84</v>
      </c>
      <c r="I99" s="7">
        <f t="shared" si="31"/>
        <v>18224.493406314072</v>
      </c>
      <c r="J99" s="6">
        <f t="shared" si="32"/>
        <v>520121.42895355239</v>
      </c>
      <c r="K99" s="7">
        <f t="shared" si="22"/>
        <v>4.0773766075750525E-3</v>
      </c>
      <c r="L99" s="7">
        <f t="shared" si="33"/>
        <v>7.8392782542692894E-9</v>
      </c>
      <c r="M99" s="7">
        <f>SUM(L$16:L99)</f>
        <v>5.3323004240601737E-7</v>
      </c>
      <c r="N99" s="7">
        <f t="shared" si="23"/>
        <v>199.5723754956519</v>
      </c>
      <c r="O99" s="6"/>
      <c r="P99" s="6">
        <v>84</v>
      </c>
      <c r="Q99" s="25">
        <f t="shared" si="34"/>
        <v>17496.01335978982</v>
      </c>
      <c r="R99" s="24">
        <f t="shared" si="35"/>
        <v>530429.43777521059</v>
      </c>
      <c r="S99" s="25">
        <f t="shared" si="24"/>
        <v>4.0773766075750525E-3</v>
      </c>
      <c r="T99" s="25">
        <f t="shared" si="36"/>
        <v>7.6869349949295123E-9</v>
      </c>
      <c r="U99" s="25">
        <f>SUM(T$16:T99)</f>
        <v>5.3807951796714879E-7</v>
      </c>
      <c r="V99" s="25">
        <f t="shared" si="25"/>
        <v>-266.37886783086685</v>
      </c>
      <c r="W99" s="24"/>
      <c r="X99" s="24">
        <v>84</v>
      </c>
      <c r="Y99" s="29">
        <f t="shared" si="37"/>
        <v>16569.479344228846</v>
      </c>
      <c r="Z99" s="28">
        <f t="shared" si="38"/>
        <v>539146.48625053931</v>
      </c>
      <c r="AA99" s="29">
        <f t="shared" si="26"/>
        <v>4.0773766075750525E-3</v>
      </c>
      <c r="AB99" s="29">
        <f t="shared" si="39"/>
        <v>7.5626508037378017E-9</v>
      </c>
      <c r="AC99" s="29">
        <f>SUM(AB$16:AB99)</f>
        <v>5.1398367451716659E-7</v>
      </c>
      <c r="AD99" s="29">
        <f t="shared" si="27"/>
        <v>-232.78515870642457</v>
      </c>
      <c r="AE99" s="28"/>
      <c r="AF99" s="28">
        <v>84</v>
      </c>
    </row>
    <row r="100" spans="1:32">
      <c r="A100" s="3">
        <f t="shared" si="28"/>
        <v>53600.000000000589</v>
      </c>
      <c r="B100" s="2">
        <f t="shared" si="29"/>
        <v>830396.39682169165</v>
      </c>
      <c r="C100" s="3">
        <f t="shared" si="20"/>
        <v>4.0926763859362473E-3</v>
      </c>
      <c r="D100" s="3">
        <f t="shared" si="30"/>
        <v>4.9285815805569473E-9</v>
      </c>
      <c r="E100" s="3">
        <f>SUM(D$16:D100)</f>
        <v>4.1892943434734012E-7</v>
      </c>
      <c r="F100" s="3">
        <f t="shared" si="21"/>
        <v>-399.99999999979508</v>
      </c>
      <c r="G100" s="2"/>
      <c r="H100" s="2">
        <v>85</v>
      </c>
      <c r="I100" s="7">
        <f t="shared" si="31"/>
        <v>18424.065781809724</v>
      </c>
      <c r="J100" s="6">
        <f t="shared" si="32"/>
        <v>522961.54182890611</v>
      </c>
      <c r="K100" s="7">
        <f t="shared" si="22"/>
        <v>4.0926763859362473E-3</v>
      </c>
      <c r="L100" s="7">
        <f t="shared" si="33"/>
        <v>7.8259605316737059E-9</v>
      </c>
      <c r="M100" s="7">
        <f>SUM(L$16:L100)</f>
        <v>5.4105600293769105E-7</v>
      </c>
      <c r="N100" s="7">
        <f t="shared" si="23"/>
        <v>-457.03296425278597</v>
      </c>
      <c r="O100" s="6"/>
      <c r="P100" s="6">
        <v>85</v>
      </c>
      <c r="Q100" s="25">
        <f t="shared" si="34"/>
        <v>17229.634491958954</v>
      </c>
      <c r="R100" s="24">
        <f t="shared" si="35"/>
        <v>526376.02478735824</v>
      </c>
      <c r="S100" s="25">
        <f t="shared" si="24"/>
        <v>4.0926763859362473E-3</v>
      </c>
      <c r="T100" s="25">
        <f t="shared" si="36"/>
        <v>7.7751952847578468E-9</v>
      </c>
      <c r="U100" s="25">
        <f>SUM(T$16:T100)</f>
        <v>5.4585471325190662E-7</v>
      </c>
      <c r="V100" s="25">
        <f t="shared" si="25"/>
        <v>492.85580254392573</v>
      </c>
      <c r="W100" s="24"/>
      <c r="X100" s="24">
        <v>85</v>
      </c>
      <c r="Y100" s="29">
        <f t="shared" si="37"/>
        <v>16336.694185522421</v>
      </c>
      <c r="Z100" s="28">
        <f t="shared" si="38"/>
        <v>535345.84687356395</v>
      </c>
      <c r="AA100" s="29">
        <f t="shared" si="26"/>
        <v>4.0926763859362473E-3</v>
      </c>
      <c r="AB100" s="29">
        <f t="shared" si="39"/>
        <v>7.6449204002190401E-9</v>
      </c>
      <c r="AC100" s="29">
        <f>SUM(AB$16:AB100)</f>
        <v>5.2162859491738568E-7</v>
      </c>
      <c r="AD100" s="29">
        <f t="shared" si="27"/>
        <v>-284.18918277085061</v>
      </c>
      <c r="AE100" s="28"/>
      <c r="AF100" s="28">
        <v>85</v>
      </c>
    </row>
  </sheetData>
  <mergeCells count="12">
    <mergeCell ref="Y10:AF10"/>
    <mergeCell ref="A1:H1"/>
    <mergeCell ref="A2:H2"/>
    <mergeCell ref="A3:H3"/>
    <mergeCell ref="A4:H4"/>
    <mergeCell ref="A5:H5"/>
    <mergeCell ref="A6:H6"/>
    <mergeCell ref="A7:H7"/>
    <mergeCell ref="A8:H8"/>
    <mergeCell ref="A10:H10"/>
    <mergeCell ref="I10:P10"/>
    <mergeCell ref="Q10:X1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Lawrence Berkeley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Raftrey</dc:creator>
  <cp:lastModifiedBy>David Raftrey</cp:lastModifiedBy>
  <dcterms:created xsi:type="dcterms:W3CDTF">2018-02-09T17:57:49Z</dcterms:created>
  <dcterms:modified xsi:type="dcterms:W3CDTF">2018-04-26T21:32:05Z</dcterms:modified>
</cp:coreProperties>
</file>