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ecapet\Documents\Recherche\Modelisation\Dynamic Energy Budget Theory\Salsa_WvsF\"/>
    </mc:Choice>
  </mc:AlternateContent>
  <bookViews>
    <workbookView xWindow="0" yWindow="0" windowWidth="16210" windowHeight="7060" activeTab="1"/>
  </bookViews>
  <sheets>
    <sheet name="TA farm" sheetId="1" r:id="rId1"/>
    <sheet name="TA wild" sheetId="3" r:id="rId2"/>
    <sheet name="Feuil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D3" i="3" s="1"/>
  <c r="B4" i="3"/>
  <c r="B5" i="3"/>
  <c r="D5" i="3" s="1"/>
  <c r="B6" i="3"/>
  <c r="B7" i="3"/>
  <c r="D7" i="3" s="1"/>
  <c r="B8" i="3"/>
  <c r="B9" i="3"/>
  <c r="D9" i="3" s="1"/>
  <c r="B10" i="3"/>
  <c r="B11" i="3"/>
  <c r="D11" i="3" s="1"/>
  <c r="B12" i="3"/>
  <c r="B13" i="3"/>
  <c r="D13" i="3" s="1"/>
  <c r="B14" i="3"/>
  <c r="B15" i="3"/>
  <c r="B16" i="3"/>
  <c r="B17" i="3"/>
  <c r="B18" i="3"/>
  <c r="D18" i="3" s="1"/>
  <c r="B19" i="3"/>
  <c r="B20" i="3"/>
  <c r="B21" i="3"/>
  <c r="B22" i="3"/>
  <c r="D22" i="3" s="1"/>
  <c r="B23" i="3"/>
  <c r="B2" i="3"/>
  <c r="D2" i="3" s="1"/>
  <c r="B3" i="1"/>
  <c r="B4" i="1"/>
  <c r="B5" i="1"/>
  <c r="B6" i="1"/>
  <c r="B7" i="1"/>
  <c r="B8" i="1"/>
  <c r="B9" i="1"/>
  <c r="B10" i="1"/>
  <c r="B11" i="1"/>
  <c r="B12" i="1"/>
  <c r="B2" i="1"/>
  <c r="E5" i="3"/>
  <c r="D6" i="3"/>
  <c r="E6" i="3"/>
  <c r="E7" i="3"/>
  <c r="D8" i="3"/>
  <c r="E8" i="3"/>
  <c r="E9" i="3"/>
  <c r="D10" i="3"/>
  <c r="E10" i="3"/>
  <c r="E11" i="3"/>
  <c r="D12" i="3"/>
  <c r="E12" i="3"/>
  <c r="E13" i="3"/>
  <c r="D14" i="3"/>
  <c r="E14" i="3"/>
  <c r="E2" i="3"/>
  <c r="E3" i="3"/>
  <c r="D15" i="3"/>
  <c r="E15" i="3"/>
  <c r="D16" i="3"/>
  <c r="E16" i="3"/>
  <c r="D17" i="3"/>
  <c r="E17" i="3"/>
  <c r="E18" i="3"/>
  <c r="D19" i="3"/>
  <c r="E19" i="3"/>
  <c r="D20" i="3"/>
  <c r="E20" i="3"/>
  <c r="D21" i="3"/>
  <c r="E21" i="3"/>
  <c r="E22" i="3"/>
  <c r="D23" i="3"/>
  <c r="E23" i="3"/>
  <c r="E4" i="3"/>
  <c r="D4" i="3"/>
  <c r="G4" i="2" l="1"/>
  <c r="E3" i="2" l="1"/>
  <c r="E2" i="2"/>
  <c r="D10" i="1"/>
  <c r="E10" i="1"/>
  <c r="D11" i="1"/>
  <c r="E11" i="1"/>
  <c r="D12" i="1"/>
  <c r="E12" i="1"/>
  <c r="C12" i="1"/>
  <c r="C11" i="1"/>
  <c r="C10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<sst xmlns="http://schemas.openxmlformats.org/spreadsheetml/2006/main" count="20" uniqueCount="15">
  <si>
    <t>T</t>
  </si>
  <si>
    <t>a</t>
  </si>
  <si>
    <t>1/T</t>
  </si>
  <si>
    <t>ln(1/a)</t>
  </si>
  <si>
    <t>Fertilization</t>
  </si>
  <si>
    <t>Hatching</t>
  </si>
  <si>
    <t>First feeding</t>
  </si>
  <si>
    <t>Source</t>
  </si>
  <si>
    <t>Glover2009 - exp 1</t>
  </si>
  <si>
    <t>Glover2009 - exp 2</t>
  </si>
  <si>
    <t>Age at birth</t>
  </si>
  <si>
    <t>Handeland</t>
  </si>
  <si>
    <t>Transfer to seawater</t>
  </si>
  <si>
    <t>Time between hatching and transfer</t>
  </si>
  <si>
    <t>T°C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</si>
</sst>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 farm'!$C$1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 farm'!$B$2:$B$12</c:f>
              <c:numCache>
                <c:formatCode>General</c:formatCode>
                <c:ptCount val="11"/>
                <c:pt idx="0">
                  <c:v>273.34999999999997</c:v>
                </c:pt>
                <c:pt idx="1">
                  <c:v>274.14999999999998</c:v>
                </c:pt>
                <c:pt idx="2">
                  <c:v>277.95</c:v>
                </c:pt>
                <c:pt idx="3">
                  <c:v>279.14999999999998</c:v>
                </c:pt>
                <c:pt idx="4">
                  <c:v>279.45</c:v>
                </c:pt>
                <c:pt idx="5">
                  <c:v>279.14999999999998</c:v>
                </c:pt>
                <c:pt idx="6">
                  <c:v>280.54999999999995</c:v>
                </c:pt>
                <c:pt idx="7">
                  <c:v>282.54999999999995</c:v>
                </c:pt>
                <c:pt idx="8">
                  <c:v>281.14999999999998</c:v>
                </c:pt>
                <c:pt idx="9">
                  <c:v>283.14999999999998</c:v>
                </c:pt>
                <c:pt idx="10">
                  <c:v>285.14999999999998</c:v>
                </c:pt>
              </c:numCache>
            </c:numRef>
          </c:xVal>
          <c:yVal>
            <c:numRef>
              <c:f>'TA farm'!$C$2:$C$12</c:f>
              <c:numCache>
                <c:formatCode>General</c:formatCode>
                <c:ptCount val="11"/>
                <c:pt idx="0">
                  <c:v>267</c:v>
                </c:pt>
                <c:pt idx="1">
                  <c:v>207</c:v>
                </c:pt>
                <c:pt idx="2">
                  <c:v>117</c:v>
                </c:pt>
                <c:pt idx="3">
                  <c:v>92</c:v>
                </c:pt>
                <c:pt idx="4">
                  <c:v>88</c:v>
                </c:pt>
                <c:pt idx="5">
                  <c:v>91</c:v>
                </c:pt>
                <c:pt idx="6">
                  <c:v>76</c:v>
                </c:pt>
                <c:pt idx="7">
                  <c:v>53</c:v>
                </c:pt>
                <c:pt idx="8">
                  <c:v>63</c:v>
                </c:pt>
                <c:pt idx="9">
                  <c:v>49.2</c:v>
                </c:pt>
                <c:pt idx="10">
                  <c:v>37.75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D-44A3-AA9B-56D80CC7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75176"/>
        <c:axId val="318778128"/>
      </c:scatterChart>
      <c:valAx>
        <c:axId val="31877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778128"/>
        <c:crosses val="autoZero"/>
        <c:crossBetween val="midCat"/>
      </c:valAx>
      <c:valAx>
        <c:axId val="3187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77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 farm'!$E$1</c:f>
              <c:strCache>
                <c:ptCount val="1"/>
                <c:pt idx="0">
                  <c:v>ln(1/a)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19772528433947"/>
                  <c:y val="3.2031839516832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'TA farm'!$D$4:$D$12</c:f>
              <c:numCache>
                <c:formatCode>General</c:formatCode>
                <c:ptCount val="9"/>
                <c:pt idx="0">
                  <c:v>3.5977693829825508E-3</c:v>
                </c:pt>
                <c:pt idx="1">
                  <c:v>3.5823034210997673E-3</c:v>
                </c:pt>
                <c:pt idx="2">
                  <c:v>3.5784576847378781E-3</c:v>
                </c:pt>
                <c:pt idx="3">
                  <c:v>3.5823034210997673E-3</c:v>
                </c:pt>
                <c:pt idx="4">
                  <c:v>3.5644270183567998E-3</c:v>
                </c:pt>
                <c:pt idx="5">
                  <c:v>3.5391966023712623E-3</c:v>
                </c:pt>
                <c:pt idx="6">
                  <c:v>3.556820202738752E-3</c:v>
                </c:pt>
                <c:pt idx="7">
                  <c:v>3.5316969803990822E-3</c:v>
                </c:pt>
                <c:pt idx="8">
                  <c:v>3.5069261792039282E-3</c:v>
                </c:pt>
              </c:numCache>
            </c:numRef>
          </c:xVal>
          <c:yVal>
            <c:numRef>
              <c:f>'TA farm'!$E$4:$E$12</c:f>
              <c:numCache>
                <c:formatCode>General</c:formatCode>
                <c:ptCount val="9"/>
                <c:pt idx="0">
                  <c:v>-2.0681858617461617</c:v>
                </c:pt>
                <c:pt idx="1">
                  <c:v>-1.9637878273455553</c:v>
                </c:pt>
                <c:pt idx="2">
                  <c:v>-1.9444826721501687</c:v>
                </c:pt>
                <c:pt idx="3">
                  <c:v>-1.9590413923210936</c:v>
                </c:pt>
                <c:pt idx="4">
                  <c:v>-1.8808135922807914</c:v>
                </c:pt>
                <c:pt idx="5">
                  <c:v>-1.7242758696007892</c:v>
                </c:pt>
                <c:pt idx="6">
                  <c:v>-1.7993405494535817</c:v>
                </c:pt>
                <c:pt idx="7">
                  <c:v>-1.6919651027673603</c:v>
                </c:pt>
                <c:pt idx="8">
                  <c:v>-1.576916955965207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F-4658-96D2-1FFD8D4F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99528"/>
        <c:axId val="256600512"/>
      </c:scatterChart>
      <c:valAx>
        <c:axId val="25659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600512"/>
        <c:crosses val="autoZero"/>
        <c:crossBetween val="midCat"/>
      </c:valAx>
      <c:valAx>
        <c:axId val="2566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59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 wild'!$C$1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 wild'!$B$2:$B$25</c:f>
              <c:numCache>
                <c:formatCode>General</c:formatCode>
                <c:ptCount val="24"/>
                <c:pt idx="0">
                  <c:v>273.34999999999997</c:v>
                </c:pt>
                <c:pt idx="1">
                  <c:v>274.14999999999998</c:v>
                </c:pt>
                <c:pt idx="2">
                  <c:v>275.14999999999998</c:v>
                </c:pt>
                <c:pt idx="3">
                  <c:v>277.14999999999998</c:v>
                </c:pt>
                <c:pt idx="4">
                  <c:v>279.14999999999998</c:v>
                </c:pt>
                <c:pt idx="5">
                  <c:v>281.14999999999998</c:v>
                </c:pt>
                <c:pt idx="6">
                  <c:v>283.14999999999998</c:v>
                </c:pt>
                <c:pt idx="7">
                  <c:v>285.14999999999998</c:v>
                </c:pt>
                <c:pt idx="8">
                  <c:v>277.14999999999998</c:v>
                </c:pt>
                <c:pt idx="9">
                  <c:v>279.14999999999998</c:v>
                </c:pt>
                <c:pt idx="10">
                  <c:v>281.14999999999998</c:v>
                </c:pt>
                <c:pt idx="11">
                  <c:v>283.14999999999998</c:v>
                </c:pt>
                <c:pt idx="12">
                  <c:v>285.14999999999998</c:v>
                </c:pt>
                <c:pt idx="13">
                  <c:v>277.95</c:v>
                </c:pt>
                <c:pt idx="14">
                  <c:v>279.14999999999998</c:v>
                </c:pt>
                <c:pt idx="15">
                  <c:v>279.45</c:v>
                </c:pt>
                <c:pt idx="16">
                  <c:v>279.14999999999998</c:v>
                </c:pt>
                <c:pt idx="17">
                  <c:v>279.45</c:v>
                </c:pt>
                <c:pt idx="18">
                  <c:v>280.45</c:v>
                </c:pt>
                <c:pt idx="19">
                  <c:v>282.54999999999995</c:v>
                </c:pt>
                <c:pt idx="20">
                  <c:v>281.25</c:v>
                </c:pt>
                <c:pt idx="21">
                  <c:v>277.95</c:v>
                </c:pt>
              </c:numCache>
            </c:numRef>
          </c:xVal>
          <c:yVal>
            <c:numRef>
              <c:f>'TA wild'!$C$2:$C$25</c:f>
              <c:numCache>
                <c:formatCode>General</c:formatCode>
                <c:ptCount val="24"/>
                <c:pt idx="0">
                  <c:v>255</c:v>
                </c:pt>
                <c:pt idx="1">
                  <c:v>210.75</c:v>
                </c:pt>
                <c:pt idx="2">
                  <c:v>157</c:v>
                </c:pt>
                <c:pt idx="3">
                  <c:v>123</c:v>
                </c:pt>
                <c:pt idx="4">
                  <c:v>83</c:v>
                </c:pt>
                <c:pt idx="5">
                  <c:v>62</c:v>
                </c:pt>
                <c:pt idx="6">
                  <c:v>50</c:v>
                </c:pt>
                <c:pt idx="7">
                  <c:v>40</c:v>
                </c:pt>
                <c:pt idx="8">
                  <c:v>113</c:v>
                </c:pt>
                <c:pt idx="9">
                  <c:v>74</c:v>
                </c:pt>
                <c:pt idx="10">
                  <c:v>57</c:v>
                </c:pt>
                <c:pt idx="11">
                  <c:v>44</c:v>
                </c:pt>
                <c:pt idx="12">
                  <c:v>34</c:v>
                </c:pt>
                <c:pt idx="13">
                  <c:v>115</c:v>
                </c:pt>
                <c:pt idx="14">
                  <c:v>91</c:v>
                </c:pt>
                <c:pt idx="15">
                  <c:v>87</c:v>
                </c:pt>
                <c:pt idx="16">
                  <c:v>93</c:v>
                </c:pt>
                <c:pt idx="17">
                  <c:v>88</c:v>
                </c:pt>
                <c:pt idx="18">
                  <c:v>76</c:v>
                </c:pt>
                <c:pt idx="19">
                  <c:v>54</c:v>
                </c:pt>
                <c:pt idx="20">
                  <c:v>62</c:v>
                </c:pt>
                <c:pt idx="21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2-4E33-BC38-2CEBB9166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06376"/>
        <c:axId val="302101456"/>
      </c:scatterChart>
      <c:valAx>
        <c:axId val="30210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2101456"/>
        <c:crosses val="autoZero"/>
        <c:crossBetween val="midCat"/>
      </c:valAx>
      <c:valAx>
        <c:axId val="3021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210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 wild'!$E$1</c:f>
              <c:strCache>
                <c:ptCount val="1"/>
                <c:pt idx="0">
                  <c:v>ln(1/a)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'TA wild'!$D$5:$D$25</c:f>
              <c:numCache>
                <c:formatCode>General</c:formatCode>
                <c:ptCount val="21"/>
                <c:pt idx="0">
                  <c:v>3.608154429009562E-3</c:v>
                </c:pt>
                <c:pt idx="1">
                  <c:v>3.5823034210997673E-3</c:v>
                </c:pt>
                <c:pt idx="2">
                  <c:v>3.556820202738752E-3</c:v>
                </c:pt>
                <c:pt idx="3">
                  <c:v>3.5316969803990822E-3</c:v>
                </c:pt>
                <c:pt idx="4">
                  <c:v>3.5069261792039282E-3</c:v>
                </c:pt>
                <c:pt idx="5">
                  <c:v>3.608154429009562E-3</c:v>
                </c:pt>
                <c:pt idx="6">
                  <c:v>3.5823034210997673E-3</c:v>
                </c:pt>
                <c:pt idx="7">
                  <c:v>3.556820202738752E-3</c:v>
                </c:pt>
                <c:pt idx="8">
                  <c:v>3.5316969803990822E-3</c:v>
                </c:pt>
                <c:pt idx="9">
                  <c:v>3.5069261792039282E-3</c:v>
                </c:pt>
                <c:pt idx="10">
                  <c:v>3.5977693829825508E-3</c:v>
                </c:pt>
                <c:pt idx="11">
                  <c:v>3.5823034210997673E-3</c:v>
                </c:pt>
                <c:pt idx="12">
                  <c:v>3.5784576847378781E-3</c:v>
                </c:pt>
                <c:pt idx="13">
                  <c:v>3.5823034210997673E-3</c:v>
                </c:pt>
                <c:pt idx="14">
                  <c:v>3.5784576847378781E-3</c:v>
                </c:pt>
                <c:pt idx="15">
                  <c:v>3.5656979853806382E-3</c:v>
                </c:pt>
                <c:pt idx="16">
                  <c:v>3.5391966023712623E-3</c:v>
                </c:pt>
                <c:pt idx="17">
                  <c:v>3.5555555555555557E-3</c:v>
                </c:pt>
                <c:pt idx="18">
                  <c:v>3.5977693829825508E-3</c:v>
                </c:pt>
              </c:numCache>
            </c:numRef>
          </c:xVal>
          <c:yVal>
            <c:numRef>
              <c:f>'TA wild'!$E$5:$E$25</c:f>
              <c:numCache>
                <c:formatCode>General</c:formatCode>
                <c:ptCount val="21"/>
                <c:pt idx="0">
                  <c:v>-2.0899051114393981</c:v>
                </c:pt>
                <c:pt idx="1">
                  <c:v>-1.919078092376074</c:v>
                </c:pt>
                <c:pt idx="2">
                  <c:v>-1.7923916894982539</c:v>
                </c:pt>
                <c:pt idx="3">
                  <c:v>-1.6989700043360187</c:v>
                </c:pt>
                <c:pt idx="4">
                  <c:v>-1.6020599913279623</c:v>
                </c:pt>
                <c:pt idx="5">
                  <c:v>-2.0530784434834199</c:v>
                </c:pt>
                <c:pt idx="6">
                  <c:v>-1.8692317197309762</c:v>
                </c:pt>
                <c:pt idx="7">
                  <c:v>-1.7558748556724915</c:v>
                </c:pt>
                <c:pt idx="8">
                  <c:v>-1.6434526764861874</c:v>
                </c:pt>
                <c:pt idx="9">
                  <c:v>-1.5314789170422551</c:v>
                </c:pt>
                <c:pt idx="10">
                  <c:v>-2.0606978403536118</c:v>
                </c:pt>
                <c:pt idx="11">
                  <c:v>-1.9590413923210936</c:v>
                </c:pt>
                <c:pt idx="12">
                  <c:v>-1.9395192526186185</c:v>
                </c:pt>
                <c:pt idx="13">
                  <c:v>-1.968482948553935</c:v>
                </c:pt>
                <c:pt idx="14">
                  <c:v>-1.9444826721501687</c:v>
                </c:pt>
                <c:pt idx="15">
                  <c:v>-1.8808135922807914</c:v>
                </c:pt>
                <c:pt idx="16">
                  <c:v>-1.7323937598229686</c:v>
                </c:pt>
                <c:pt idx="17">
                  <c:v>-1.7923916894982539</c:v>
                </c:pt>
                <c:pt idx="18">
                  <c:v>-2.0374264979406238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4-4092-A452-89A280D49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33280"/>
        <c:axId val="415840824"/>
      </c:scatterChart>
      <c:valAx>
        <c:axId val="4158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840824"/>
        <c:crosses val="autoZero"/>
        <c:crossBetween val="midCat"/>
      </c:valAx>
      <c:valAx>
        <c:axId val="4158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8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</xdr:row>
      <xdr:rowOff>158750</xdr:rowOff>
    </xdr:from>
    <xdr:to>
      <xdr:col>15</xdr:col>
      <xdr:colOff>609600</xdr:colOff>
      <xdr:row>16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13</xdr:row>
      <xdr:rowOff>31749</xdr:rowOff>
    </xdr:from>
    <xdr:to>
      <xdr:col>10</xdr:col>
      <xdr:colOff>6350</xdr:colOff>
      <xdr:row>28</xdr:row>
      <xdr:rowOff>12700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19050</xdr:rowOff>
    </xdr:from>
    <xdr:to>
      <xdr:col>12</xdr:col>
      <xdr:colOff>6350</xdr:colOff>
      <xdr:row>16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6350</xdr:rowOff>
    </xdr:from>
    <xdr:to>
      <xdr:col>12</xdr:col>
      <xdr:colOff>0</xdr:colOff>
      <xdr:row>31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7" zoomScale="80" zoomScaleNormal="80" workbookViewId="0">
      <selection activeCell="H32" sqref="H32"/>
    </sheetView>
  </sheetViews>
  <sheetFormatPr baseColWidth="10" defaultRowHeight="14.5" x14ac:dyDescent="0.35"/>
  <sheetData>
    <row r="1" spans="1:5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0.2</v>
      </c>
      <c r="B2">
        <f>A2+273.15</f>
        <v>273.34999999999997</v>
      </c>
      <c r="C2">
        <v>267</v>
      </c>
      <c r="D2">
        <f>1/B2</f>
        <v>3.6583135174684477E-3</v>
      </c>
      <c r="E2">
        <f>LOG(1/C2)</f>
        <v>-2.4265112613645754</v>
      </c>
    </row>
    <row r="3" spans="1:5" x14ac:dyDescent="0.35">
      <c r="A3">
        <v>1</v>
      </c>
      <c r="B3">
        <f t="shared" ref="B3:B12" si="0">A3+273.15</f>
        <v>274.14999999999998</v>
      </c>
      <c r="C3">
        <v>207</v>
      </c>
      <c r="D3">
        <f t="shared" ref="D3:D9" si="1">1/B3</f>
        <v>3.6476381542950944E-3</v>
      </c>
      <c r="E3">
        <f t="shared" ref="E3:E9" si="2">LOG(1/C3)</f>
        <v>-2.3159703454569178</v>
      </c>
    </row>
    <row r="4" spans="1:5" x14ac:dyDescent="0.35">
      <c r="A4">
        <v>4.8</v>
      </c>
      <c r="B4">
        <f t="shared" si="0"/>
        <v>277.95</v>
      </c>
      <c r="C4">
        <v>117</v>
      </c>
      <c r="D4">
        <f t="shared" si="1"/>
        <v>3.5977693829825508E-3</v>
      </c>
      <c r="E4">
        <f t="shared" si="2"/>
        <v>-2.0681858617461617</v>
      </c>
    </row>
    <row r="5" spans="1:5" x14ac:dyDescent="0.35">
      <c r="A5">
        <v>6</v>
      </c>
      <c r="B5">
        <f t="shared" si="0"/>
        <v>279.14999999999998</v>
      </c>
      <c r="C5">
        <v>92</v>
      </c>
      <c r="D5">
        <f t="shared" si="1"/>
        <v>3.5823034210997673E-3</v>
      </c>
      <c r="E5">
        <f t="shared" si="2"/>
        <v>-1.9637878273455553</v>
      </c>
    </row>
    <row r="6" spans="1:5" x14ac:dyDescent="0.35">
      <c r="A6">
        <v>6.3</v>
      </c>
      <c r="B6">
        <f t="shared" si="0"/>
        <v>279.45</v>
      </c>
      <c r="C6">
        <v>88</v>
      </c>
      <c r="D6">
        <f t="shared" si="1"/>
        <v>3.5784576847378781E-3</v>
      </c>
      <c r="E6">
        <f t="shared" si="2"/>
        <v>-1.9444826721501687</v>
      </c>
    </row>
    <row r="7" spans="1:5" x14ac:dyDescent="0.35">
      <c r="A7">
        <v>6</v>
      </c>
      <c r="B7">
        <f t="shared" si="0"/>
        <v>279.14999999999998</v>
      </c>
      <c r="C7">
        <v>91</v>
      </c>
      <c r="D7">
        <f t="shared" si="1"/>
        <v>3.5823034210997673E-3</v>
      </c>
      <c r="E7">
        <f t="shared" si="2"/>
        <v>-1.9590413923210936</v>
      </c>
    </row>
    <row r="8" spans="1:5" x14ac:dyDescent="0.35">
      <c r="A8">
        <v>7.4</v>
      </c>
      <c r="B8">
        <f t="shared" si="0"/>
        <v>280.54999999999995</v>
      </c>
      <c r="C8">
        <v>76</v>
      </c>
      <c r="D8">
        <f t="shared" si="1"/>
        <v>3.5644270183567998E-3</v>
      </c>
      <c r="E8">
        <f t="shared" si="2"/>
        <v>-1.8808135922807914</v>
      </c>
    </row>
    <row r="9" spans="1:5" x14ac:dyDescent="0.35">
      <c r="A9">
        <v>9.4</v>
      </c>
      <c r="B9">
        <f t="shared" si="0"/>
        <v>282.54999999999995</v>
      </c>
      <c r="C9">
        <v>53</v>
      </c>
      <c r="D9">
        <f t="shared" si="1"/>
        <v>3.5391966023712623E-3</v>
      </c>
      <c r="E9">
        <f t="shared" si="2"/>
        <v>-1.7242758696007892</v>
      </c>
    </row>
    <row r="10" spans="1:5" x14ac:dyDescent="0.35">
      <c r="A10">
        <v>8</v>
      </c>
      <c r="B10">
        <f t="shared" si="0"/>
        <v>281.14999999999998</v>
      </c>
      <c r="C10">
        <f>504/8</f>
        <v>63</v>
      </c>
      <c r="D10">
        <f t="shared" ref="D10:D12" si="3">1/B10</f>
        <v>3.556820202738752E-3</v>
      </c>
      <c r="E10">
        <f t="shared" ref="E10:E12" si="4">LOG(1/C10)</f>
        <v>-1.7993405494535817</v>
      </c>
    </row>
    <row r="11" spans="1:5" x14ac:dyDescent="0.35">
      <c r="A11">
        <v>10</v>
      </c>
      <c r="B11">
        <f t="shared" si="0"/>
        <v>283.14999999999998</v>
      </c>
      <c r="C11">
        <f>492/10</f>
        <v>49.2</v>
      </c>
      <c r="D11">
        <f t="shared" si="3"/>
        <v>3.5316969803990822E-3</v>
      </c>
      <c r="E11">
        <f t="shared" si="4"/>
        <v>-1.6919651027673603</v>
      </c>
    </row>
    <row r="12" spans="1:5" x14ac:dyDescent="0.35">
      <c r="A12">
        <v>12</v>
      </c>
      <c r="B12">
        <f t="shared" si="0"/>
        <v>285.14999999999998</v>
      </c>
      <c r="C12">
        <f>453/12</f>
        <v>37.75</v>
      </c>
      <c r="D12">
        <f t="shared" si="3"/>
        <v>3.5069261792039282E-3</v>
      </c>
      <c r="E12">
        <f t="shared" si="4"/>
        <v>-1.576916955965207</v>
      </c>
    </row>
    <row r="30" spans="7:7" x14ac:dyDescent="0.35">
      <c r="G30">
        <v>5383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6" workbookViewId="0">
      <selection activeCell="I35" sqref="I35"/>
    </sheetView>
  </sheetViews>
  <sheetFormatPr baseColWidth="10" defaultRowHeight="14.5" x14ac:dyDescent="0.35"/>
  <sheetData>
    <row r="1" spans="1:5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0.2</v>
      </c>
      <c r="B2">
        <f>A2+273.15</f>
        <v>273.34999999999997</v>
      </c>
      <c r="C2">
        <v>255</v>
      </c>
      <c r="D2">
        <f t="shared" ref="D2:D23" si="0">1/B2</f>
        <v>3.6583135174684477E-3</v>
      </c>
      <c r="E2">
        <f t="shared" ref="E2:E23" si="1">LOG(1/C2)</f>
        <v>-2.406540180433955</v>
      </c>
    </row>
    <row r="3" spans="1:5" x14ac:dyDescent="0.35">
      <c r="A3">
        <v>1</v>
      </c>
      <c r="B3">
        <f t="shared" ref="B3:B23" si="2">A3+273.15</f>
        <v>274.14999999999998</v>
      </c>
      <c r="C3">
        <v>210.75</v>
      </c>
      <c r="D3">
        <f t="shared" si="0"/>
        <v>3.6476381542950944E-3</v>
      </c>
      <c r="E3">
        <f t="shared" si="1"/>
        <v>-2.3237675832967799</v>
      </c>
    </row>
    <row r="4" spans="1:5" x14ac:dyDescent="0.35">
      <c r="A4">
        <v>2</v>
      </c>
      <c r="B4">
        <f t="shared" si="2"/>
        <v>275.14999999999998</v>
      </c>
      <c r="C4">
        <v>157</v>
      </c>
      <c r="D4">
        <f t="shared" si="0"/>
        <v>3.6343812465927678E-3</v>
      </c>
      <c r="E4">
        <f t="shared" si="1"/>
        <v>-2.1958996524092336</v>
      </c>
    </row>
    <row r="5" spans="1:5" x14ac:dyDescent="0.35">
      <c r="A5">
        <v>4</v>
      </c>
      <c r="B5">
        <f t="shared" si="2"/>
        <v>277.14999999999998</v>
      </c>
      <c r="C5">
        <v>123</v>
      </c>
      <c r="D5">
        <f t="shared" si="0"/>
        <v>3.608154429009562E-3</v>
      </c>
      <c r="E5">
        <f t="shared" si="1"/>
        <v>-2.0899051114393981</v>
      </c>
    </row>
    <row r="6" spans="1:5" x14ac:dyDescent="0.35">
      <c r="A6">
        <v>6</v>
      </c>
      <c r="B6">
        <f t="shared" si="2"/>
        <v>279.14999999999998</v>
      </c>
      <c r="C6">
        <v>83</v>
      </c>
      <c r="D6">
        <f t="shared" si="0"/>
        <v>3.5823034210997673E-3</v>
      </c>
      <c r="E6">
        <f t="shared" si="1"/>
        <v>-1.919078092376074</v>
      </c>
    </row>
    <row r="7" spans="1:5" x14ac:dyDescent="0.35">
      <c r="A7">
        <v>8</v>
      </c>
      <c r="B7">
        <f t="shared" si="2"/>
        <v>281.14999999999998</v>
      </c>
      <c r="C7">
        <v>62</v>
      </c>
      <c r="D7">
        <f t="shared" si="0"/>
        <v>3.556820202738752E-3</v>
      </c>
      <c r="E7">
        <f t="shared" si="1"/>
        <v>-1.7923916894982539</v>
      </c>
    </row>
    <row r="8" spans="1:5" x14ac:dyDescent="0.35">
      <c r="A8">
        <v>10</v>
      </c>
      <c r="B8">
        <f t="shared" si="2"/>
        <v>283.14999999999998</v>
      </c>
      <c r="C8">
        <v>50</v>
      </c>
      <c r="D8">
        <f t="shared" si="0"/>
        <v>3.5316969803990822E-3</v>
      </c>
      <c r="E8">
        <f t="shared" si="1"/>
        <v>-1.6989700043360187</v>
      </c>
    </row>
    <row r="9" spans="1:5" x14ac:dyDescent="0.35">
      <c r="A9">
        <v>12</v>
      </c>
      <c r="B9">
        <f t="shared" si="2"/>
        <v>285.14999999999998</v>
      </c>
      <c r="C9">
        <v>40</v>
      </c>
      <c r="D9">
        <f t="shared" si="0"/>
        <v>3.5069261792039282E-3</v>
      </c>
      <c r="E9">
        <f t="shared" si="1"/>
        <v>-1.6020599913279623</v>
      </c>
    </row>
    <row r="10" spans="1:5" x14ac:dyDescent="0.35">
      <c r="A10">
        <v>4</v>
      </c>
      <c r="B10">
        <f t="shared" si="2"/>
        <v>277.14999999999998</v>
      </c>
      <c r="C10">
        <v>113</v>
      </c>
      <c r="D10">
        <f t="shared" si="0"/>
        <v>3.608154429009562E-3</v>
      </c>
      <c r="E10">
        <f t="shared" si="1"/>
        <v>-2.0530784434834199</v>
      </c>
    </row>
    <row r="11" spans="1:5" x14ac:dyDescent="0.35">
      <c r="A11">
        <v>6</v>
      </c>
      <c r="B11">
        <f t="shared" si="2"/>
        <v>279.14999999999998</v>
      </c>
      <c r="C11">
        <v>74</v>
      </c>
      <c r="D11">
        <f t="shared" si="0"/>
        <v>3.5823034210997673E-3</v>
      </c>
      <c r="E11">
        <f t="shared" si="1"/>
        <v>-1.8692317197309762</v>
      </c>
    </row>
    <row r="12" spans="1:5" x14ac:dyDescent="0.35">
      <c r="A12">
        <v>8</v>
      </c>
      <c r="B12">
        <f t="shared" si="2"/>
        <v>281.14999999999998</v>
      </c>
      <c r="C12">
        <v>57</v>
      </c>
      <c r="D12">
        <f t="shared" si="0"/>
        <v>3.556820202738752E-3</v>
      </c>
      <c r="E12">
        <f t="shared" si="1"/>
        <v>-1.7558748556724915</v>
      </c>
    </row>
    <row r="13" spans="1:5" x14ac:dyDescent="0.35">
      <c r="A13">
        <v>10</v>
      </c>
      <c r="B13">
        <f t="shared" si="2"/>
        <v>283.14999999999998</v>
      </c>
      <c r="C13">
        <v>44</v>
      </c>
      <c r="D13">
        <f t="shared" si="0"/>
        <v>3.5316969803990822E-3</v>
      </c>
      <c r="E13">
        <f t="shared" si="1"/>
        <v>-1.6434526764861874</v>
      </c>
    </row>
    <row r="14" spans="1:5" x14ac:dyDescent="0.35">
      <c r="A14">
        <v>12</v>
      </c>
      <c r="B14">
        <f t="shared" si="2"/>
        <v>285.14999999999998</v>
      </c>
      <c r="C14">
        <v>34</v>
      </c>
      <c r="D14">
        <f t="shared" si="0"/>
        <v>3.5069261792039282E-3</v>
      </c>
      <c r="E14">
        <f t="shared" si="1"/>
        <v>-1.5314789170422551</v>
      </c>
    </row>
    <row r="15" spans="1:5" x14ac:dyDescent="0.35">
      <c r="A15">
        <v>4.8</v>
      </c>
      <c r="B15">
        <f t="shared" si="2"/>
        <v>277.95</v>
      </c>
      <c r="C15">
        <v>115</v>
      </c>
      <c r="D15">
        <f t="shared" si="0"/>
        <v>3.5977693829825508E-3</v>
      </c>
      <c r="E15">
        <f t="shared" si="1"/>
        <v>-2.0606978403536118</v>
      </c>
    </row>
    <row r="16" spans="1:5" x14ac:dyDescent="0.35">
      <c r="A16">
        <v>6</v>
      </c>
      <c r="B16">
        <f t="shared" si="2"/>
        <v>279.14999999999998</v>
      </c>
      <c r="C16">
        <v>91</v>
      </c>
      <c r="D16">
        <f t="shared" si="0"/>
        <v>3.5823034210997673E-3</v>
      </c>
      <c r="E16">
        <f t="shared" si="1"/>
        <v>-1.9590413923210936</v>
      </c>
    </row>
    <row r="17" spans="1:5" x14ac:dyDescent="0.35">
      <c r="A17">
        <v>6.3</v>
      </c>
      <c r="B17">
        <f t="shared" si="2"/>
        <v>279.45</v>
      </c>
      <c r="C17">
        <v>87</v>
      </c>
      <c r="D17">
        <f t="shared" si="0"/>
        <v>3.5784576847378781E-3</v>
      </c>
      <c r="E17">
        <f t="shared" si="1"/>
        <v>-1.9395192526186185</v>
      </c>
    </row>
    <row r="18" spans="1:5" x14ac:dyDescent="0.35">
      <c r="A18">
        <v>6</v>
      </c>
      <c r="B18">
        <f t="shared" si="2"/>
        <v>279.14999999999998</v>
      </c>
      <c r="C18">
        <v>93</v>
      </c>
      <c r="D18">
        <f t="shared" si="0"/>
        <v>3.5823034210997673E-3</v>
      </c>
      <c r="E18">
        <f t="shared" si="1"/>
        <v>-1.968482948553935</v>
      </c>
    </row>
    <row r="19" spans="1:5" x14ac:dyDescent="0.35">
      <c r="A19">
        <v>6.3</v>
      </c>
      <c r="B19">
        <f t="shared" si="2"/>
        <v>279.45</v>
      </c>
      <c r="C19">
        <v>88</v>
      </c>
      <c r="D19">
        <f t="shared" si="0"/>
        <v>3.5784576847378781E-3</v>
      </c>
      <c r="E19">
        <f t="shared" si="1"/>
        <v>-1.9444826721501687</v>
      </c>
    </row>
    <row r="20" spans="1:5" x14ac:dyDescent="0.35">
      <c r="A20">
        <v>7.3</v>
      </c>
      <c r="B20">
        <f t="shared" si="2"/>
        <v>280.45</v>
      </c>
      <c r="C20">
        <v>76</v>
      </c>
      <c r="D20">
        <f t="shared" si="0"/>
        <v>3.5656979853806382E-3</v>
      </c>
      <c r="E20">
        <f t="shared" si="1"/>
        <v>-1.8808135922807914</v>
      </c>
    </row>
    <row r="21" spans="1:5" x14ac:dyDescent="0.35">
      <c r="A21">
        <v>9.4</v>
      </c>
      <c r="B21">
        <f t="shared" si="2"/>
        <v>282.54999999999995</v>
      </c>
      <c r="C21">
        <v>54</v>
      </c>
      <c r="D21">
        <f t="shared" si="0"/>
        <v>3.5391966023712623E-3</v>
      </c>
      <c r="E21">
        <f t="shared" si="1"/>
        <v>-1.7323937598229686</v>
      </c>
    </row>
    <row r="22" spans="1:5" x14ac:dyDescent="0.35">
      <c r="A22">
        <v>8.1</v>
      </c>
      <c r="B22">
        <f t="shared" si="2"/>
        <v>281.25</v>
      </c>
      <c r="C22">
        <v>62</v>
      </c>
      <c r="D22">
        <f t="shared" si="0"/>
        <v>3.5555555555555557E-3</v>
      </c>
      <c r="E22">
        <f t="shared" si="1"/>
        <v>-1.7923916894982539</v>
      </c>
    </row>
    <row r="23" spans="1:5" x14ac:dyDescent="0.35">
      <c r="A23">
        <v>4.8</v>
      </c>
      <c r="B23">
        <f t="shared" si="2"/>
        <v>277.95</v>
      </c>
      <c r="C23">
        <v>109</v>
      </c>
      <c r="D23">
        <f t="shared" si="0"/>
        <v>3.5977693829825508E-3</v>
      </c>
      <c r="E23">
        <f t="shared" si="1"/>
        <v>-2.0374264979406238</v>
      </c>
    </row>
    <row r="34" spans="9:9" x14ac:dyDescent="0.35">
      <c r="I34">
        <v>5190</v>
      </c>
    </row>
    <row r="35" spans="9:9" x14ac:dyDescent="0.35">
      <c r="I3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baseColWidth="10" defaultRowHeight="14.5" x14ac:dyDescent="0.35"/>
  <cols>
    <col min="1" max="1" width="16.36328125" bestFit="1" customWidth="1"/>
  </cols>
  <sheetData>
    <row r="1" spans="1:7" x14ac:dyDescent="0.35">
      <c r="A1" t="s">
        <v>7</v>
      </c>
      <c r="B1" t="s">
        <v>4</v>
      </c>
      <c r="C1" t="s">
        <v>5</v>
      </c>
      <c r="D1" t="s">
        <v>6</v>
      </c>
      <c r="E1" t="s">
        <v>10</v>
      </c>
      <c r="F1" t="s">
        <v>12</v>
      </c>
      <c r="G1" t="s">
        <v>13</v>
      </c>
    </row>
    <row r="2" spans="1:7" x14ac:dyDescent="0.35">
      <c r="A2" t="s">
        <v>8</v>
      </c>
      <c r="B2" s="1">
        <v>37951</v>
      </c>
      <c r="D2" s="1">
        <v>38133</v>
      </c>
      <c r="E2">
        <f>D2-B2</f>
        <v>182</v>
      </c>
    </row>
    <row r="3" spans="1:7" x14ac:dyDescent="0.35">
      <c r="A3" t="s">
        <v>9</v>
      </c>
      <c r="B3" s="1">
        <v>38322</v>
      </c>
      <c r="D3" s="1">
        <v>38504</v>
      </c>
      <c r="E3">
        <f>D3-B3</f>
        <v>182</v>
      </c>
    </row>
    <row r="4" spans="1:7" x14ac:dyDescent="0.35">
      <c r="A4" t="s">
        <v>11</v>
      </c>
      <c r="C4" s="1">
        <v>37605</v>
      </c>
      <c r="F4" s="1">
        <v>37901</v>
      </c>
      <c r="G4">
        <f>F4-C4</f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 farm</vt:lpstr>
      <vt:lpstr>TA wild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RECAPET</dc:creator>
  <cp:lastModifiedBy>CHARLOTTE RECAPET</cp:lastModifiedBy>
  <dcterms:created xsi:type="dcterms:W3CDTF">2020-04-28T07:32:33Z</dcterms:created>
  <dcterms:modified xsi:type="dcterms:W3CDTF">2020-05-31T15:13:09Z</dcterms:modified>
</cp:coreProperties>
</file>